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285" yWindow="270" windowWidth="9720" windowHeight="7305" activeTab="0"/>
  </bookViews>
  <sheets>
    <sheet name="дисконт" sheetId="1" r:id="rId1"/>
    <sheet name="склад" sheetId="2" r:id="rId2"/>
    <sheet name="цены" sheetId="3" r:id="rId3"/>
    <sheet name="топ хаус" sheetId="4" r:id="rId4"/>
  </sheets>
  <externalReferences>
    <externalReference r:id="rId7"/>
  </externalReferences>
  <definedNames>
    <definedName name="kurs">#REF!</definedName>
    <definedName name="_xlnm.Print_Area" localSheetId="0">'дисконт'!$E$1:$O$79</definedName>
    <definedName name="_xlnm.Print_Area" localSheetId="3">'топ хаус'!$F$1:$P$89</definedName>
  </definedNames>
  <calcPr fullCalcOnLoad="1"/>
</workbook>
</file>

<file path=xl/sharedStrings.xml><?xml version="1.0" encoding="utf-8"?>
<sst xmlns="http://schemas.openxmlformats.org/spreadsheetml/2006/main" count="611" uniqueCount="200">
  <si>
    <t>Наименование</t>
  </si>
  <si>
    <t>Потребность</t>
  </si>
  <si>
    <t>Упак.</t>
  </si>
  <si>
    <t>Ед.</t>
  </si>
  <si>
    <t>Янтарь (Харцер)</t>
  </si>
  <si>
    <t>Франкфуртская</t>
  </si>
  <si>
    <t>шт.</t>
  </si>
  <si>
    <t>Начальная хребтовая черепица</t>
  </si>
  <si>
    <t xml:space="preserve">Вальмовая черепица (колоколообразная) </t>
  </si>
  <si>
    <t>рулон</t>
  </si>
  <si>
    <t>1 шт./ черепицу</t>
  </si>
  <si>
    <t>1шт./ 2,5 м</t>
  </si>
  <si>
    <t>Соединительный зажим для снегозадерживающей решетки</t>
  </si>
  <si>
    <t>Скоба снегоостанавливающая плоская</t>
  </si>
  <si>
    <t>1.7шт./ п.м.</t>
  </si>
  <si>
    <t>1шт./ черепицу</t>
  </si>
  <si>
    <t>уп.</t>
  </si>
  <si>
    <t>1шт./ 5 стыков</t>
  </si>
  <si>
    <t>1 рулон/4,95 п.м</t>
  </si>
  <si>
    <t>Шуруп с термостойким дюбелем для планки Вака</t>
  </si>
  <si>
    <t>12 шт./ планку</t>
  </si>
  <si>
    <t xml:space="preserve"> 60 мл/ пог.м.</t>
  </si>
  <si>
    <t>украшение конька</t>
  </si>
  <si>
    <t>1 рулон/4,95 п.м.</t>
  </si>
  <si>
    <t xml:space="preserve"> 1.1 шт./ п.м.</t>
  </si>
  <si>
    <t>1 шт./ 3 м</t>
  </si>
  <si>
    <t>2 шт./ стык</t>
  </si>
  <si>
    <t>1 шт./ ряд</t>
  </si>
  <si>
    <t>1 шт./ 2,3 п.м.</t>
  </si>
  <si>
    <t>комп.</t>
  </si>
  <si>
    <t>Боковая цементно-песчаная черепица правая/левая</t>
  </si>
  <si>
    <t>250 шт.</t>
  </si>
  <si>
    <t>200 шт.</t>
  </si>
  <si>
    <t>2шт./ черепицу</t>
  </si>
  <si>
    <t>Зажим для крепления подрезанной черепицы</t>
  </si>
  <si>
    <t>Цельная франкфуртская черепица, 420х330 мм</t>
  </si>
  <si>
    <t>Цельная черепица Янтарь, 420х330 мм</t>
  </si>
  <si>
    <t>Половинчатая черепица, 420х180 мм</t>
  </si>
  <si>
    <t>Коньковая черепица с зажимом конька, 450х250 мм</t>
  </si>
  <si>
    <t>Коньковый торцевой элемент, ПВХ</t>
  </si>
  <si>
    <t>Фирафикс (торцевой элемент), ПВХ</t>
  </si>
  <si>
    <t>Поролоновая полоса ендовы, 1000х30х60 мм (черная)</t>
  </si>
  <si>
    <t>Герметизирующая лента для стыка ендов KSB,  140х5000 мм</t>
  </si>
  <si>
    <t>Прозрачная черепица, 420х330 мм, акриловое стекло</t>
  </si>
  <si>
    <t>Снегозадерживающая решетка, 200х2500 мм R</t>
  </si>
  <si>
    <t>Снегозадерживающая решетка, 200х3000 мм D</t>
  </si>
  <si>
    <t>Шурупы 4.5 х 50 (для крепления рядовой черепицы)</t>
  </si>
  <si>
    <t>Шурупы 5.0 х 70 (для крепления коньковой черепицы)</t>
  </si>
  <si>
    <t>Зажим коньковой черепицы, окрашенный алюминий</t>
  </si>
  <si>
    <t>Кровельный петух, 50х34х18 см, 7.5 кг</t>
  </si>
  <si>
    <t>Декоративная плитка со скошенным углом левая/правая, размер 200х200 мм</t>
  </si>
  <si>
    <t>Декоративная плитка со скошенным углом универсальная, размер 200х200 мм</t>
  </si>
  <si>
    <t>Планка Вака, 2400х80 мм, окрашенный алюминий
Прижимает ленту примыкания к дымоходу, стене.</t>
  </si>
  <si>
    <t>Противоветровой зажим SK, оцинкованная сталь
(Для черепицы: Франкфуртская, Янтарь)</t>
  </si>
  <si>
    <t>* Продукция поставляется по спец.заказу. Срок поставки до 5 недель с момента оплаты.</t>
  </si>
  <si>
    <t xml:space="preserve"> - 1600х500 мм, алюминий D</t>
  </si>
  <si>
    <t>Герметик К 310 мл, бесцветный синтетич. каучук</t>
  </si>
  <si>
    <r>
      <t>Комплект для прохода через кровлю сантехнических-вентиляционных стояков (в комплект входят: проходная черепица, насадка венттрубы, противоосадочный колпак).
Устанавливается на кровли с углом наклона 15-55</t>
    </r>
    <r>
      <rPr>
        <sz val="7"/>
        <rFont val="Arial"/>
        <family val="2"/>
      </rPr>
      <t>°</t>
    </r>
    <r>
      <rPr>
        <sz val="7"/>
        <rFont val="Tahoma"/>
        <family val="2"/>
      </rPr>
      <t>. ПВХ</t>
    </r>
  </si>
  <si>
    <t>Комплект для подключения вентиляционных стояков диаметром 100 мм к проходу через кровлю (в комплект входят: соединительная труба DN 100, уплотнительное кольцо DN 100, гибкое шлаговое соединение DN 100), ПВХ</t>
  </si>
  <si>
    <t>Комплект для подключения вентиляционных стояков диаметром 125 мм к проходу через кровлю (в комплект входят: соединительная труба DN 125, уплотнительное кольцо DN 125, гибкое шлаговое соединение DN 125), ПВХ</t>
  </si>
  <si>
    <t>Комплект безопасной подножки 41х25 см (в комплект входят: 2 опорные черепицы (алюминевые или цементно-песчаные), 2 бугеля, безопасная подножка 41х25 см). Устанавливается на кровли с углом наклона 15-52 гр.</t>
  </si>
  <si>
    <t>Комплект колосниковой решетки 88х25 см (в комплект входят: 2 опорные черепицы (алюминевые или цементно-песчаные), 2 бугеля, безопасная подножка 88х25 см). Устанавливается на кровли с углом наклона 15-52 гр.</t>
  </si>
  <si>
    <r>
      <t>Вентиляционная черепица, вентиляция 32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/шт</t>
    </r>
  </si>
  <si>
    <r>
      <t>Аэроэлемент конька AFE, вентиляция 380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</t>
    </r>
  </si>
  <si>
    <r>
      <t>Аэроэлемент конька - Coverland (для франкфуртской), вентиляция 90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</t>
    </r>
  </si>
  <si>
    <r>
      <t>Металролл, рул. 5000х320мм, вентиляция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</t>
    </r>
  </si>
  <si>
    <r>
      <t>Металролл, рул. 5000х380мм, вентиляция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
Для высокопрофильной черепицы (Коппо Ди Греция, Сапфир)</t>
    </r>
  </si>
  <si>
    <r>
      <t>Фигароль, рулон 5000х280мм, вент. 150 cм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</t>
    </r>
  </si>
  <si>
    <r>
      <t>Аэроэлемент свеса ATE, вент.200см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черный, ПВХ
Устанавливается под первый ряд черепицы. Усиливает вентиляцию кровли.</t>
    </r>
  </si>
  <si>
    <r>
      <t>Вентиляционная лента, вент. 540см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
Закрывает вент. щели на карнизном свесе.</t>
    </r>
  </si>
  <si>
    <t>Вент.элемент нижней защитной пленки (черный), ПВХ
Устанавливается в местах нахлёста микроперфорированной плёнки для усиления вентиляции кровли.</t>
  </si>
  <si>
    <t>Ребристый желобок Бигекеле (ендова) с крепежными скобками (6шт.):
 - 1500х500 мм, алюминий R</t>
  </si>
  <si>
    <r>
      <t>Проходной люк универсальный, 475х520мм. Используется для освещения, вентиляции чердаков и выхода на крышу. Применяется при углах ската 16-55</t>
    </r>
    <r>
      <rPr>
        <sz val="7"/>
        <rFont val="Arial"/>
        <family val="2"/>
      </rPr>
      <t>°</t>
    </r>
    <r>
      <rPr>
        <sz val="7"/>
        <rFont val="Tahoma"/>
        <family val="2"/>
      </rPr>
      <t>.</t>
    </r>
  </si>
  <si>
    <t>Комплект опоры для крепления снегозадерживающей решетки (в комплект входят: снегозадерживающая черепица, опора для крепления решетки)</t>
  </si>
  <si>
    <t>Комплект опоры для крепления кругляка (диаметр бревна до 130 мм) (в комплект входит: снегозадерживающая черепица, опора для крепления кругляка)</t>
  </si>
  <si>
    <t>Крепление коньковой / хребтовой обрешётки, оцинк.сталь</t>
  </si>
  <si>
    <t>Боковая облегченная черепица правая/левая, окраш.алюминий</t>
  </si>
  <si>
    <t>красная/ корич.</t>
  </si>
  <si>
    <t>серая</t>
  </si>
  <si>
    <t>10шт./кв.м</t>
  </si>
  <si>
    <t xml:space="preserve">2.5шт./п.м. </t>
  </si>
  <si>
    <t>1шт./ хребет</t>
  </si>
  <si>
    <t>Продолжение на листе 2.</t>
  </si>
  <si>
    <t>1 шт./п.м.</t>
  </si>
  <si>
    <r>
      <t>2.2 шт./п.м.</t>
    </r>
  </si>
  <si>
    <t>1 рулон/5м</t>
  </si>
  <si>
    <t>1шт./1.5п.м.</t>
  </si>
  <si>
    <t xml:space="preserve">
1шт./1.4п.м.</t>
  </si>
  <si>
    <t>3шт./жел.</t>
  </si>
  <si>
    <r>
      <t>зелёная/ синяя</t>
    </r>
    <r>
      <rPr>
        <sz val="7"/>
        <rFont val="Arial Narrow"/>
        <family val="2"/>
      </rPr>
      <t>*</t>
    </r>
  </si>
  <si>
    <r>
      <t xml:space="preserve"> 40 шт./ м</t>
    </r>
    <r>
      <rPr>
        <vertAlign val="superscript"/>
        <sz val="7"/>
        <rFont val="Arial Narrow"/>
        <family val="2"/>
      </rPr>
      <t>2</t>
    </r>
  </si>
  <si>
    <t>Вакафлекс (лента для примыканий), рул. 280х5000 мм</t>
  </si>
  <si>
    <t>цена</t>
  </si>
  <si>
    <t>скидка</t>
  </si>
  <si>
    <t>вишня/ 
тем-корич.</t>
  </si>
  <si>
    <t>Лист 2. Продолжение. Начало на листе 1.</t>
  </si>
  <si>
    <t>Начало. Лист 1 из 2.</t>
  </si>
  <si>
    <t>Цементно-песчаная черепица BRAAS</t>
  </si>
  <si>
    <t>розница</t>
  </si>
  <si>
    <t>базовый строитель</t>
  </si>
  <si>
    <t>постоянный строитель</t>
  </si>
  <si>
    <t>базовый дилер</t>
  </si>
  <si>
    <t>постоянный дилер</t>
  </si>
  <si>
    <t>прайс</t>
  </si>
  <si>
    <t>спец.цена</t>
  </si>
  <si>
    <t>Наличие на складах и сроки поставок</t>
  </si>
  <si>
    <t>Наличие на складе ТОП ХАУС:</t>
  </si>
  <si>
    <t>не поддерживается</t>
  </si>
  <si>
    <t>Наличие на складе поставщика:</t>
  </si>
  <si>
    <t>уточняется по запросу</t>
  </si>
  <si>
    <t>Срок поставки под заказ:</t>
  </si>
  <si>
    <t>при наличии на складе в СПб - до 3 рабочих дней</t>
  </si>
  <si>
    <t>в ином случае срок поставки оговаривается отдельно</t>
  </si>
  <si>
    <t>Ответственный по поставкам - Васильева Татьяна</t>
  </si>
  <si>
    <t>стоп-цена для розницы</t>
  </si>
  <si>
    <t>черная</t>
  </si>
  <si>
    <t>Антик красный</t>
  </si>
  <si>
    <t>Черепица</t>
  </si>
  <si>
    <t>Элементы для обустройства фронтонных свесов</t>
  </si>
  <si>
    <t>Элементы для вентиляции конька и хребта</t>
  </si>
  <si>
    <t>Элементы для обустройства карнизного свеса</t>
  </si>
  <si>
    <t>Элементы для обустройства примыканий</t>
  </si>
  <si>
    <t>Элементы для обустройства ендовы</t>
  </si>
  <si>
    <t xml:space="preserve">Лента для примыканий, окраш.алюминий, рул. 250х5000мм </t>
  </si>
  <si>
    <t>Проходные элементы</t>
  </si>
  <si>
    <t>Элементы для передвижения по кровле</t>
  </si>
  <si>
    <t>Элементы освещения</t>
  </si>
  <si>
    <t>Элементы снегозадержания</t>
  </si>
  <si>
    <t>Элементы вентиляции</t>
  </si>
  <si>
    <t>Элементы крепежа</t>
  </si>
  <si>
    <t>Декоративные элементы</t>
  </si>
  <si>
    <t>Элементы обустройства фронтонных свесов</t>
  </si>
  <si>
    <t>Комплект безопасной подножки 41х25 см (в комплект входят: 2 опорные черепицы (алюминевые или цементно-песчаные), 2 бугеля, безопасная подножка 41х25 см). На кровли с углом наклона 15-52 гр.</t>
  </si>
  <si>
    <t>Комплект колосниковой решетки 88х25 см (в комплект входят: 2 опорные черепицы (алюминевые или цементно-песчаные), 2 бугеля, безопасная подножка 88х25 см). На кровли с углом наклона 15-52 гр.</t>
  </si>
  <si>
    <t>Вент.элемент нижней защитной пленки (черный), ПВХ. Устанавл. в местах нахлёста микроперфорир.плёнки для усиления вент.кровли.</t>
  </si>
  <si>
    <t>Крепление коньк./хребт. обрешётки, оцинк.сталь</t>
  </si>
  <si>
    <t>Цены указаны в рублях. Продажа по образцам.</t>
  </si>
  <si>
    <r>
      <t>Аэроэлемент конька AFE, вент. 380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ПВХ</t>
    </r>
  </si>
  <si>
    <r>
      <t>Аэроэлемент свеса ATE, вент.200см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/м, черный, ПВХ. Устанавливается под первый ряд черепицы. Усиливает вентиляцию кровли.</t>
    </r>
  </si>
  <si>
    <t>Вакафлекс (лента для примыканий), 280х5000мм</t>
  </si>
  <si>
    <t>Действителен с 05 марта 2007г.</t>
  </si>
  <si>
    <t>Прозрачная черепица, 420х330 мм, акрил.стекло</t>
  </si>
  <si>
    <t>Комплект опоры для крепления кругляка (D бревна до 130 мм) (в комплект входит: снегозадерж. черепица, опора для крепления кругляка)</t>
  </si>
  <si>
    <t>Шурупы 5.0 х 70 (для крепления коньк.черепицы)</t>
  </si>
  <si>
    <t>*</t>
  </si>
  <si>
    <r>
      <t>зелёная*/ синяя</t>
    </r>
    <r>
      <rPr>
        <sz val="7"/>
        <rFont val="Arial Narrow"/>
        <family val="2"/>
      </rPr>
      <t>*</t>
    </r>
  </si>
  <si>
    <r>
      <t>Металролл, рул. 5000х320мм, вент.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</t>
    </r>
  </si>
  <si>
    <r>
      <t>Металролл, рул. 5000х380мм, вент. 150 см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>/м
Для высокопрофильной черепицы (Коппо Ди Греция, Сапфир)</t>
    </r>
  </si>
  <si>
    <t>/</t>
  </si>
  <si>
    <r>
      <t>Комплект для прохода через кровлю сантехнических-вентиляционных стояков (в комплект входят: проходная черепица, насадка венттрубы, противоосадочный колпак). На кровли с углом наклона 15-55</t>
    </r>
    <r>
      <rPr>
        <sz val="7"/>
        <rFont val="Arial"/>
        <family val="2"/>
      </rPr>
      <t>°</t>
    </r>
    <r>
      <rPr>
        <sz val="7"/>
        <rFont val="Tahoma"/>
        <family val="2"/>
      </rPr>
      <t>. ПВХ</t>
    </r>
  </si>
  <si>
    <r>
      <t>Проходной люк универс., 475х520мм. Используется для освещения, вент.чердаков и выхода на крышу. При углах ската 16-55</t>
    </r>
    <r>
      <rPr>
        <sz val="7"/>
        <rFont val="Arial"/>
        <family val="2"/>
      </rPr>
      <t>°</t>
    </r>
    <r>
      <rPr>
        <sz val="7"/>
        <rFont val="Tahoma"/>
        <family val="2"/>
      </rPr>
      <t>.</t>
    </r>
  </si>
  <si>
    <t>Комплект опоры для крепления снегозадерж. решетки (в комплект входят: снегозадер.черепица, опора для крепления решетки)</t>
  </si>
  <si>
    <t>Шурупы 4.5 х 50 (для крепления рядов.черепицы)</t>
  </si>
  <si>
    <t>Цементно-песчаная черпица BRAAS (Россия-Германия)</t>
  </si>
  <si>
    <t>1 шт./п.м</t>
  </si>
  <si>
    <t>Желобок Бигекеле (ендова), 1500 х 500 мм, алюминий</t>
  </si>
  <si>
    <t>упак.</t>
  </si>
  <si>
    <t>ед.</t>
  </si>
  <si>
    <t>зелёная*/ синяя*</t>
  </si>
  <si>
    <t>Россия, г. Нижний Новгород, ул. Ветеринарная, 2</t>
  </si>
  <si>
    <t>вишня</t>
  </si>
  <si>
    <t>антик красный</t>
  </si>
  <si>
    <t>серый</t>
  </si>
  <si>
    <t>-</t>
  </si>
  <si>
    <t>www.stroykomplekt-nn.ru</t>
  </si>
  <si>
    <t>телефон 415-79-28 , факс 8(831) 439-39-55</t>
  </si>
  <si>
    <t>Розничные цены указаны в руб. с учетом НДС.</t>
  </si>
  <si>
    <t>Цельная  черепица, 420х330 мм</t>
  </si>
  <si>
    <t>Аэроэлемент свеса  (ПВХ) 0.06 x 1м</t>
  </si>
  <si>
    <t>Аэроэлемент конька/хребта  (алюминий) 0,31 x 5 м</t>
  </si>
  <si>
    <t>Аэроэлемент конька/хребта с микроперфорацией AL 0.30 x 5 м</t>
  </si>
  <si>
    <t>Вентиляционная лента  (ПВХ) 0.1 x 5 м</t>
  </si>
  <si>
    <t>Уплотнитель саморасширяющийся для ендов ПСУЛ 0.3 х 0.5 х 3.3 м</t>
  </si>
  <si>
    <t>Скобки для ендовы, алюминий</t>
  </si>
  <si>
    <t xml:space="preserve">6 шт./желобок </t>
  </si>
  <si>
    <t>Комплект для прохода сантех./вент. Стояков</t>
  </si>
  <si>
    <t xml:space="preserve"> коричневый</t>
  </si>
  <si>
    <t>красный/темно-корич./  черный</t>
  </si>
  <si>
    <t>Комплект для подключения к проходу вент. стояков DN 125, ПВХ</t>
  </si>
  <si>
    <t>Комплект для прохода кабеля/антенной штанги, ПВХ</t>
  </si>
  <si>
    <t>Снегозадерживающая черепица , 420 х 180 мм, алюминий</t>
  </si>
  <si>
    <t xml:space="preserve"> 1.4 шт./ п.м.</t>
  </si>
  <si>
    <t>Снегозадерживающая решетка, 200 х 2500 мм</t>
  </si>
  <si>
    <t>1 шт./ 2,5 м.п.</t>
  </si>
  <si>
    <t>Опора для крепления снегозадерж. Решетки</t>
  </si>
  <si>
    <t>1шт./черепицу</t>
  </si>
  <si>
    <t>ООО "Группа Инженерных Решений"</t>
  </si>
  <si>
    <t>зелёный/ синий</t>
  </si>
  <si>
    <t xml:space="preserve">Боковая облегченная черепица правая/левая, </t>
  </si>
  <si>
    <t>www.girnn.ru</t>
  </si>
  <si>
    <t>Красный/т. Корич./ коричневый</t>
  </si>
  <si>
    <t>черный</t>
  </si>
  <si>
    <t>Таунус</t>
  </si>
  <si>
    <t>Красный /коричневый</t>
  </si>
  <si>
    <t>* Продукция поставляется по спец.заказу. Срок поставки до 6 недель с момента оплаты.</t>
  </si>
  <si>
    <t xml:space="preserve">Прайс лист от 10.06.2016г.                                                                                                       </t>
  </si>
  <si>
    <t>1026.11</t>
  </si>
  <si>
    <r>
      <t>Вентиляционная черепица, вентиляция 32 см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/шт</t>
    </r>
  </si>
  <si>
    <r>
      <t>Аэроэлемент конька , вент. 380 см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/м, ПВХ</t>
    </r>
  </si>
  <si>
    <r>
      <t>Фигароль, рулон 5000х280мм, вент. 150 cм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/м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</si>
</sst>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"/>
    <numFmt numFmtId="177" formatCode="0.0"/>
    <numFmt numFmtId="178" formatCode="0.0%"/>
    <numFmt numFmtId="179" formatCode="0.00000"/>
    <numFmt numFmtId="180" formatCode="[$€-2]\ ###,000_);[Red]\([$€-2]\ ###,000\)"/>
    <numFmt numFmtId="181" formatCode="[&lt;=9999999]###\-####;\(###\)\ ###\-####"/>
    <numFmt numFmtId="182" formatCode="#.00#&quot;*&quot;"/>
    <numFmt numFmtId="183" formatCode="#.0#&quot;*&quot;"/>
    <numFmt numFmtId="184" formatCode="#.00&quot; руб.&quot;"/>
    <numFmt numFmtId="185" formatCode="#.00#&quot;* /&quot;\ \-"/>
    <numFmt numFmtId="186" formatCode="#,##0.0"/>
    <numFmt numFmtId="187" formatCode="0.00_ ;\-0.00\ "/>
    <numFmt numFmtId="188" formatCode="#.00"/>
    <numFmt numFmtId="189" formatCode="#.00&quot; **&quot;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sz val="8"/>
      <color indexed="10"/>
      <name val="Tahoma"/>
      <family val="2"/>
    </font>
    <font>
      <sz val="7"/>
      <name val="Tahoma"/>
      <family val="2"/>
    </font>
    <font>
      <sz val="7"/>
      <name val="Arial"/>
      <family val="2"/>
    </font>
    <font>
      <vertAlign val="superscript"/>
      <sz val="7"/>
      <name val="Tahoma"/>
      <family val="2"/>
    </font>
    <font>
      <b/>
      <sz val="18"/>
      <name val="Tahoma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vertAlign val="superscript"/>
      <sz val="7"/>
      <name val="Arial Narrow"/>
      <family val="2"/>
    </font>
    <font>
      <sz val="7"/>
      <color indexed="10"/>
      <name val="Tahoma"/>
      <family val="2"/>
    </font>
    <font>
      <sz val="14"/>
      <name val="Tahoma"/>
      <family val="2"/>
    </font>
    <font>
      <sz val="8"/>
      <name val="Arial Narrow"/>
      <family val="2"/>
    </font>
    <font>
      <sz val="10"/>
      <name val="Tahoma"/>
      <family val="2"/>
    </font>
    <font>
      <sz val="8"/>
      <name val="Arial"/>
      <family val="2"/>
    </font>
    <font>
      <sz val="4"/>
      <color indexed="22"/>
      <name val="Tahoma"/>
      <family val="2"/>
    </font>
    <font>
      <b/>
      <sz val="12"/>
      <name val="Trebuchet MS"/>
      <family val="2"/>
    </font>
    <font>
      <b/>
      <sz val="22"/>
      <name val="Tahoma"/>
      <family val="2"/>
    </font>
    <font>
      <b/>
      <sz val="8"/>
      <name val="Tahoma"/>
      <family val="2"/>
    </font>
    <font>
      <b/>
      <sz val="10"/>
      <name val="Comic Sans MS"/>
      <family val="4"/>
    </font>
    <font>
      <b/>
      <u val="double"/>
      <sz val="14"/>
      <name val="Comic Sans MS"/>
      <family val="4"/>
    </font>
    <font>
      <b/>
      <i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3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vertAlign val="superscript"/>
      <sz val="9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33"/>
      </left>
      <right>
        <color indexed="63"/>
      </right>
      <top style="thin">
        <color indexed="33"/>
      </top>
      <bottom>
        <color indexed="63"/>
      </bottom>
    </border>
    <border>
      <left>
        <color indexed="63"/>
      </left>
      <right>
        <color indexed="63"/>
      </right>
      <top style="thin">
        <color indexed="3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3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ouble">
        <color theme="0" tint="-0.24993999302387238"/>
      </right>
      <top>
        <color indexed="63"/>
      </top>
      <bottom>
        <color indexed="63"/>
      </bottom>
    </border>
    <border>
      <left style="double">
        <color theme="0" tint="-0.24993999302387238"/>
      </left>
      <right>
        <color indexed="63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>
        <color indexed="63"/>
      </left>
      <right style="thin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>
        <color indexed="63"/>
      </left>
      <right>
        <color indexed="63"/>
      </right>
      <top style="double">
        <color theme="0" tint="-0.24993999302387238"/>
      </top>
      <bottom style="double">
        <color theme="0" tint="-0.24993999302387238"/>
      </bottom>
    </border>
    <border>
      <left>
        <color indexed="63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thin">
        <color indexed="22"/>
      </top>
      <bottom style="double">
        <color theme="0" tint="-0.24993999302387238"/>
      </bottom>
    </border>
    <border>
      <left style="thin">
        <color theme="0" tint="-0.24993999302387238"/>
      </left>
      <right>
        <color indexed="63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>
        <color indexed="63"/>
      </right>
      <top style="double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double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 tint="-0.24993999302387238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double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 style="double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8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center"/>
      <protection/>
    </xf>
    <xf numFmtId="9" fontId="8" fillId="0" borderId="0" xfId="67" applyFont="1" applyFill="1" applyBorder="1" applyAlignment="1">
      <alignment horizontal="center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62" applyFont="1" applyFill="1" applyBorder="1" applyAlignment="1" applyProtection="1">
      <alignment horizontal="left" vertical="center" wrapText="1"/>
      <protection hidden="1"/>
    </xf>
    <xf numFmtId="0" fontId="5" fillId="0" borderId="0" xfId="62" applyFont="1" applyFill="1" applyBorder="1" applyProtection="1">
      <alignment/>
      <protection hidden="1"/>
    </xf>
    <xf numFmtId="0" fontId="5" fillId="33" borderId="0" xfId="62" applyFont="1" applyFill="1" applyAlignment="1" applyProtection="1">
      <alignment horizontal="center" vertical="center"/>
      <protection hidden="1"/>
    </xf>
    <xf numFmtId="0" fontId="8" fillId="33" borderId="0" xfId="62" applyFont="1" applyFill="1" applyAlignment="1" applyProtection="1">
      <alignment horizontal="center" vertical="center"/>
      <protection hidden="1"/>
    </xf>
    <xf numFmtId="0" fontId="5" fillId="0" borderId="0" xfId="62" applyFont="1" applyFill="1" applyProtection="1">
      <alignment/>
      <protection hidden="1"/>
    </xf>
    <xf numFmtId="0" fontId="8" fillId="33" borderId="0" xfId="62" applyFont="1" applyFill="1" applyAlignment="1" applyProtection="1">
      <alignment horizontal="center" vertical="center" wrapText="1"/>
      <protection hidden="1"/>
    </xf>
    <xf numFmtId="0" fontId="11" fillId="33" borderId="0" xfId="62" applyFont="1" applyFill="1" applyAlignment="1" applyProtection="1">
      <alignment horizontal="left" vertical="center"/>
      <protection hidden="1"/>
    </xf>
    <xf numFmtId="2" fontId="12" fillId="0" borderId="0" xfId="62" applyNumberFormat="1" applyFont="1" applyFill="1" applyBorder="1" applyAlignment="1" applyProtection="1">
      <alignment horizontal="left"/>
      <protection hidden="1"/>
    </xf>
    <xf numFmtId="2" fontId="17" fillId="0" borderId="0" xfId="62" applyNumberFormat="1" applyFont="1" applyFill="1" applyBorder="1" applyAlignment="1" applyProtection="1">
      <alignment horizontal="left"/>
      <protection hidden="1"/>
    </xf>
    <xf numFmtId="49" fontId="6" fillId="0" borderId="0" xfId="62" applyNumberFormat="1" applyFont="1" applyFill="1" applyBorder="1" applyAlignment="1" applyProtection="1">
      <alignment horizontal="center" vertical="top"/>
      <protection hidden="1"/>
    </xf>
    <xf numFmtId="2" fontId="17" fillId="0" borderId="0" xfId="62" applyNumberFormat="1" applyFont="1" applyFill="1" applyBorder="1" applyAlignment="1" applyProtection="1">
      <alignment horizontal="right"/>
      <protection hidden="1"/>
    </xf>
    <xf numFmtId="0" fontId="12" fillId="0" borderId="10" xfId="62" applyFont="1" applyFill="1" applyBorder="1" applyAlignment="1" applyProtection="1">
      <alignment horizontal="center" vertical="center"/>
      <protection hidden="1"/>
    </xf>
    <xf numFmtId="0" fontId="12" fillId="0" borderId="11" xfId="62" applyFont="1" applyFill="1" applyBorder="1" applyAlignment="1" applyProtection="1">
      <alignment horizontal="center" vertical="center" wrapText="1"/>
      <protection hidden="1"/>
    </xf>
    <xf numFmtId="0" fontId="13" fillId="0" borderId="10" xfId="62" applyFont="1" applyFill="1" applyBorder="1" applyAlignment="1" applyProtection="1">
      <alignment horizontal="center" vertical="center" wrapText="1"/>
      <protection hidden="1"/>
    </xf>
    <xf numFmtId="0" fontId="13" fillId="0" borderId="12" xfId="62" applyFont="1" applyFill="1" applyBorder="1" applyAlignment="1" applyProtection="1">
      <alignment horizontal="center" vertical="center" wrapText="1"/>
      <protection hidden="1"/>
    </xf>
    <xf numFmtId="0" fontId="5" fillId="0" borderId="13" xfId="62" applyFont="1" applyFill="1" applyBorder="1" applyProtection="1">
      <alignment/>
      <protection hidden="1"/>
    </xf>
    <xf numFmtId="0" fontId="8" fillId="0" borderId="10" xfId="62" applyFont="1" applyFill="1" applyBorder="1" applyAlignment="1" applyProtection="1">
      <alignment horizontal="left" vertical="center" wrapText="1"/>
      <protection hidden="1"/>
    </xf>
    <xf numFmtId="0" fontId="12" fillId="0" borderId="10" xfId="62" applyFont="1" applyFill="1" applyBorder="1" applyAlignment="1" applyProtection="1">
      <alignment horizontal="center" vertical="center" wrapText="1"/>
      <protection hidden="1"/>
    </xf>
    <xf numFmtId="2" fontId="8" fillId="34" borderId="10" xfId="62" applyNumberFormat="1" applyFont="1" applyFill="1" applyBorder="1" applyAlignment="1" applyProtection="1">
      <alignment horizontal="center" vertical="center"/>
      <protection hidden="1"/>
    </xf>
    <xf numFmtId="0" fontId="5" fillId="0" borderId="14" xfId="62" applyFont="1" applyFill="1" applyBorder="1" applyProtection="1">
      <alignment/>
      <protection hidden="1"/>
    </xf>
    <xf numFmtId="0" fontId="5" fillId="0" borderId="15" xfId="62" applyFont="1" applyFill="1" applyBorder="1" applyProtection="1">
      <alignment/>
      <protection hidden="1"/>
    </xf>
    <xf numFmtId="0" fontId="5" fillId="0" borderId="16" xfId="62" applyFont="1" applyFill="1" applyBorder="1" applyProtection="1">
      <alignment/>
      <protection hidden="1"/>
    </xf>
    <xf numFmtId="49" fontId="7" fillId="0" borderId="0" xfId="62" applyNumberFormat="1" applyFont="1" applyBorder="1" applyAlignment="1" applyProtection="1">
      <alignment horizontal="center" vertical="center"/>
      <protection hidden="1"/>
    </xf>
    <xf numFmtId="0" fontId="6" fillId="0" borderId="13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2" fontId="8" fillId="34" borderId="10" xfId="62" applyNumberFormat="1" applyFont="1" applyFill="1" applyBorder="1" applyAlignment="1" applyProtection="1">
      <alignment horizontal="center" vertical="center" wrapText="1"/>
      <protection hidden="1"/>
    </xf>
    <xf numFmtId="176" fontId="8" fillId="34" borderId="10" xfId="62" applyNumberFormat="1" applyFont="1" applyFill="1" applyBorder="1" applyAlignment="1" applyProtection="1">
      <alignment horizontal="center" vertical="center"/>
      <protection hidden="1"/>
    </xf>
    <xf numFmtId="1" fontId="12" fillId="0" borderId="10" xfId="62" applyNumberFormat="1" applyFont="1" applyFill="1" applyBorder="1" applyAlignment="1" applyProtection="1">
      <alignment horizontal="center" vertical="center"/>
      <protection hidden="1"/>
    </xf>
    <xf numFmtId="0" fontId="5" fillId="0" borderId="14" xfId="62" applyFont="1" applyFill="1" applyBorder="1" applyAlignment="1" applyProtection="1">
      <alignment horizontal="center"/>
      <protection hidden="1"/>
    </xf>
    <xf numFmtId="0" fontId="8" fillId="0" borderId="13" xfId="62" applyFont="1" applyFill="1" applyBorder="1" applyAlignment="1" applyProtection="1">
      <alignment horizontal="left" vertical="center" wrapText="1"/>
      <protection hidden="1"/>
    </xf>
    <xf numFmtId="0" fontId="12" fillId="0" borderId="13" xfId="62" applyFont="1" applyFill="1" applyBorder="1" applyAlignment="1" applyProtection="1">
      <alignment horizontal="center" vertical="center" wrapText="1"/>
      <protection hidden="1"/>
    </xf>
    <xf numFmtId="1" fontId="12" fillId="0" borderId="13" xfId="62" applyNumberFormat="1" applyFont="1" applyFill="1" applyBorder="1" applyAlignment="1" applyProtection="1">
      <alignment horizontal="center" vertical="center"/>
      <protection hidden="1"/>
    </xf>
    <xf numFmtId="0" fontId="12" fillId="0" borderId="13" xfId="62" applyFont="1" applyFill="1" applyBorder="1" applyAlignment="1" applyProtection="1">
      <alignment horizontal="center" vertical="center"/>
      <protection hidden="1"/>
    </xf>
    <xf numFmtId="0" fontId="8" fillId="0" borderId="16" xfId="62" applyFont="1" applyFill="1" applyBorder="1" applyAlignment="1" applyProtection="1">
      <alignment horizontal="left" vertical="center" wrapText="1"/>
      <protection hidden="1"/>
    </xf>
    <xf numFmtId="0" fontId="12" fillId="0" borderId="16" xfId="62" applyFont="1" applyFill="1" applyBorder="1" applyAlignment="1" applyProtection="1">
      <alignment horizontal="center" vertical="center" wrapText="1"/>
      <protection hidden="1"/>
    </xf>
    <xf numFmtId="1" fontId="12" fillId="0" borderId="16" xfId="62" applyNumberFormat="1" applyFont="1" applyFill="1" applyBorder="1" applyAlignment="1" applyProtection="1">
      <alignment horizontal="center" vertical="center"/>
      <protection hidden="1"/>
    </xf>
    <xf numFmtId="0" fontId="12" fillId="0" borderId="16" xfId="62" applyFont="1" applyFill="1" applyBorder="1" applyAlignment="1" applyProtection="1">
      <alignment horizontal="center" vertical="center"/>
      <protection hidden="1"/>
    </xf>
    <xf numFmtId="0" fontId="5" fillId="0" borderId="17" xfId="62" applyFont="1" applyFill="1" applyBorder="1" applyProtection="1">
      <alignment/>
      <protection hidden="1"/>
    </xf>
    <xf numFmtId="0" fontId="8" fillId="0" borderId="17" xfId="62" applyFont="1" applyFill="1" applyBorder="1" applyAlignment="1" applyProtection="1">
      <alignment horizontal="left" vertical="center" wrapText="1"/>
      <protection hidden="1"/>
    </xf>
    <xf numFmtId="0" fontId="12" fillId="0" borderId="17" xfId="62" applyFont="1" applyFill="1" applyBorder="1" applyAlignment="1" applyProtection="1">
      <alignment horizontal="center" vertical="center" wrapText="1"/>
      <protection hidden="1"/>
    </xf>
    <xf numFmtId="1" fontId="12" fillId="0" borderId="17" xfId="62" applyNumberFormat="1" applyFont="1" applyFill="1" applyBorder="1" applyAlignment="1" applyProtection="1">
      <alignment horizontal="center" vertical="center"/>
      <protection hidden="1"/>
    </xf>
    <xf numFmtId="0" fontId="12" fillId="0" borderId="17" xfId="62" applyFont="1" applyFill="1" applyBorder="1" applyAlignment="1" applyProtection="1">
      <alignment horizontal="center" vertical="center"/>
      <protection hidden="1"/>
    </xf>
    <xf numFmtId="2" fontId="8" fillId="0" borderId="17" xfId="62" applyNumberFormat="1" applyFont="1" applyFill="1" applyBorder="1" applyAlignment="1" applyProtection="1">
      <alignment horizontal="center" vertical="center" wrapText="1"/>
      <protection hidden="1"/>
    </xf>
    <xf numFmtId="2" fontId="12" fillId="0" borderId="17" xfId="62" applyNumberFormat="1" applyFont="1" applyFill="1" applyBorder="1" applyAlignment="1" applyProtection="1">
      <alignment horizontal="right" vertical="top"/>
      <protection hidden="1"/>
    </xf>
    <xf numFmtId="2" fontId="12" fillId="0" borderId="18" xfId="62" applyNumberFormat="1" applyFont="1" applyFill="1" applyBorder="1" applyAlignment="1" applyProtection="1">
      <alignment horizontal="left"/>
      <protection hidden="1"/>
    </xf>
    <xf numFmtId="0" fontId="12" fillId="0" borderId="0" xfId="62" applyFont="1" applyFill="1" applyBorder="1" applyAlignment="1" applyProtection="1">
      <alignment horizontal="center" vertical="center" wrapText="1"/>
      <protection hidden="1"/>
    </xf>
    <xf numFmtId="1" fontId="12" fillId="0" borderId="0" xfId="62" applyNumberFormat="1" applyFont="1" applyFill="1" applyBorder="1" applyAlignment="1" applyProtection="1">
      <alignment horizontal="center" vertical="center"/>
      <protection hidden="1"/>
    </xf>
    <xf numFmtId="0" fontId="12" fillId="0" borderId="0" xfId="62" applyFont="1" applyFill="1" applyBorder="1" applyAlignment="1" applyProtection="1">
      <alignment horizontal="center" vertical="center"/>
      <protection hidden="1"/>
    </xf>
    <xf numFmtId="2" fontId="8" fillId="0" borderId="0" xfId="62" applyNumberFormat="1" applyFont="1" applyFill="1" applyBorder="1" applyAlignment="1" applyProtection="1">
      <alignment horizontal="center" vertical="center" wrapText="1"/>
      <protection hidden="1"/>
    </xf>
    <xf numFmtId="2" fontId="12" fillId="0" borderId="0" xfId="62" applyNumberFormat="1" applyFont="1" applyFill="1" applyBorder="1" applyAlignment="1" applyProtection="1">
      <alignment horizontal="right" vertical="top"/>
      <protection hidden="1"/>
    </xf>
    <xf numFmtId="0" fontId="12" fillId="0" borderId="10" xfId="62" applyFont="1" applyFill="1" applyBorder="1" applyAlignment="1" applyProtection="1">
      <alignment horizontal="center" wrapText="1"/>
      <protection hidden="1"/>
    </xf>
    <xf numFmtId="1" fontId="12" fillId="0" borderId="10" xfId="62" applyNumberFormat="1" applyFont="1" applyFill="1" applyBorder="1" applyProtection="1">
      <alignment/>
      <protection hidden="1"/>
    </xf>
    <xf numFmtId="2" fontId="5" fillId="0" borderId="0" xfId="62" applyNumberFormat="1" applyFont="1" applyFill="1" applyBorder="1" applyAlignment="1" applyProtection="1">
      <alignment horizontal="center" vertical="center"/>
      <protection hidden="1"/>
    </xf>
    <xf numFmtId="49" fontId="12" fillId="0" borderId="10" xfId="62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5" fillId="0" borderId="0" xfId="62" applyFont="1" applyFill="1" applyBorder="1" applyAlignment="1" applyProtection="1">
      <alignment vertical="center"/>
      <protection hidden="1"/>
    </xf>
    <xf numFmtId="0" fontId="12" fillId="33" borderId="0" xfId="62" applyFont="1" applyFill="1" applyBorder="1" applyAlignment="1" applyProtection="1">
      <alignment horizontal="left"/>
      <protection hidden="1"/>
    </xf>
    <xf numFmtId="0" fontId="7" fillId="33" borderId="0" xfId="62" applyFont="1" applyFill="1" applyBorder="1" applyAlignment="1" applyProtection="1">
      <alignment horizontal="left" wrapText="1"/>
      <protection hidden="1"/>
    </xf>
    <xf numFmtId="0" fontId="15" fillId="33" borderId="0" xfId="62" applyFont="1" applyFill="1" applyBorder="1" applyAlignment="1" applyProtection="1">
      <alignment horizontal="left" wrapText="1"/>
      <protection hidden="1"/>
    </xf>
    <xf numFmtId="0" fontId="12" fillId="33" borderId="0" xfId="62" applyFont="1" applyFill="1" applyBorder="1" applyAlignment="1" applyProtection="1">
      <alignment horizontal="center"/>
      <protection hidden="1"/>
    </xf>
    <xf numFmtId="2" fontId="8" fillId="33" borderId="0" xfId="62" applyNumberFormat="1" applyFont="1" applyFill="1" applyBorder="1" applyAlignment="1" applyProtection="1">
      <alignment horizontal="right"/>
      <protection hidden="1"/>
    </xf>
    <xf numFmtId="2" fontId="8" fillId="33" borderId="0" xfId="62" applyNumberFormat="1" applyFont="1" applyFill="1" applyBorder="1" applyAlignment="1" applyProtection="1">
      <alignment/>
      <protection hidden="1"/>
    </xf>
    <xf numFmtId="0" fontId="8" fillId="33" borderId="0" xfId="62" applyFont="1" applyFill="1" applyAlignment="1" applyProtection="1">
      <alignment/>
      <protection hidden="1"/>
    </xf>
    <xf numFmtId="0" fontId="5" fillId="33" borderId="0" xfId="62" applyFont="1" applyFill="1" applyBorder="1" applyAlignment="1" applyProtection="1">
      <alignment horizontal="left"/>
      <protection hidden="1"/>
    </xf>
    <xf numFmtId="0" fontId="8" fillId="33" borderId="0" xfId="62" applyFont="1" applyFill="1" applyBorder="1" applyAlignment="1" applyProtection="1">
      <alignment horizontal="left"/>
      <protection hidden="1"/>
    </xf>
    <xf numFmtId="0" fontId="5" fillId="33" borderId="0" xfId="62" applyFont="1" applyFill="1" applyBorder="1" applyAlignment="1" applyProtection="1">
      <alignment horizontal="left" vertical="top"/>
      <protection hidden="1"/>
    </xf>
    <xf numFmtId="0" fontId="8" fillId="33" borderId="0" xfId="62" applyFont="1" applyFill="1" applyBorder="1" applyAlignment="1" applyProtection="1">
      <alignment horizontal="left" vertical="top"/>
      <protection hidden="1"/>
    </xf>
    <xf numFmtId="0" fontId="12" fillId="33" borderId="0" xfId="62" applyFont="1" applyFill="1" applyBorder="1" applyAlignment="1" applyProtection="1">
      <alignment horizontal="left" vertical="top"/>
      <protection hidden="1"/>
    </xf>
    <xf numFmtId="0" fontId="8" fillId="33" borderId="0" xfId="62" applyFont="1" applyFill="1" applyBorder="1" applyAlignment="1" applyProtection="1">
      <alignment horizontal="left" vertical="top" wrapText="1"/>
      <protection hidden="1"/>
    </xf>
    <xf numFmtId="0" fontId="5" fillId="0" borderId="0" xfId="62" applyFont="1" applyFill="1" applyAlignment="1" applyProtection="1">
      <alignment/>
      <protection hidden="1"/>
    </xf>
    <xf numFmtId="0" fontId="8" fillId="0" borderId="0" xfId="62" applyFont="1" applyFill="1" applyAlignment="1" applyProtection="1">
      <alignment horizontal="left"/>
      <protection hidden="1"/>
    </xf>
    <xf numFmtId="0" fontId="12" fillId="0" borderId="0" xfId="62" applyFont="1" applyFill="1" applyAlignment="1" applyProtection="1">
      <alignment horizontal="center"/>
      <protection hidden="1"/>
    </xf>
    <xf numFmtId="0" fontId="12" fillId="0" borderId="0" xfId="62" applyFont="1" applyFill="1" applyAlignment="1" applyProtection="1">
      <alignment/>
      <protection hidden="1"/>
    </xf>
    <xf numFmtId="0" fontId="8" fillId="0" borderId="0" xfId="62" applyFont="1" applyFill="1" applyAlignment="1" applyProtection="1">
      <alignment/>
      <protection hidden="1"/>
    </xf>
    <xf numFmtId="0" fontId="8" fillId="0" borderId="0" xfId="62" applyFont="1" applyFill="1" applyAlignment="1" applyProtection="1">
      <alignment horizontal="right"/>
      <protection hidden="1"/>
    </xf>
    <xf numFmtId="0" fontId="8" fillId="0" borderId="0" xfId="62" applyFont="1" applyFill="1" applyProtection="1">
      <alignment/>
      <protection hidden="1"/>
    </xf>
    <xf numFmtId="0" fontId="8" fillId="0" borderId="0" xfId="62" applyFont="1" applyFill="1" applyAlignment="1" applyProtection="1">
      <alignment horizontal="left" wrapText="1"/>
      <protection hidden="1"/>
    </xf>
    <xf numFmtId="0" fontId="12" fillId="0" borderId="0" xfId="62" applyFont="1" applyFill="1" applyAlignment="1" applyProtection="1">
      <alignment horizontal="center" wrapText="1"/>
      <protection hidden="1"/>
    </xf>
    <xf numFmtId="0" fontId="12" fillId="0" borderId="0" xfId="62" applyFont="1" applyFill="1" applyProtection="1">
      <alignment/>
      <protection hidden="1"/>
    </xf>
    <xf numFmtId="0" fontId="8" fillId="0" borderId="0" xfId="62" applyFont="1" applyFill="1" applyBorder="1" applyAlignment="1" applyProtection="1">
      <alignment wrapText="1"/>
      <protection hidden="1"/>
    </xf>
    <xf numFmtId="0" fontId="12" fillId="0" borderId="0" xfId="62" applyFont="1" applyFill="1" applyBorder="1" applyAlignment="1" applyProtection="1">
      <alignment wrapText="1"/>
      <protection hidden="1"/>
    </xf>
    <xf numFmtId="0" fontId="12" fillId="0" borderId="0" xfId="62" applyFont="1" applyFill="1" applyBorder="1" applyProtection="1">
      <alignment/>
      <protection hidden="1"/>
    </xf>
    <xf numFmtId="0" fontId="8" fillId="0" borderId="0" xfId="62" applyFont="1" applyFill="1" applyBorder="1" applyProtection="1">
      <alignment/>
      <protection hidden="1"/>
    </xf>
    <xf numFmtId="0" fontId="20" fillId="33" borderId="0" xfId="62" applyFont="1" applyFill="1" applyAlignment="1" applyProtection="1">
      <alignment horizontal="right" vertical="center"/>
      <protection hidden="1"/>
    </xf>
    <xf numFmtId="0" fontId="8" fillId="0" borderId="0" xfId="62" applyFont="1" applyFill="1" applyBorder="1" applyAlignment="1" applyProtection="1">
      <alignment vertical="center"/>
      <protection hidden="1"/>
    </xf>
    <xf numFmtId="0" fontId="8" fillId="0" borderId="0" xfId="62" applyFont="1" applyFill="1" applyBorder="1" applyAlignment="1" applyProtection="1">
      <alignment horizontal="right" vertical="center"/>
      <protection hidden="1"/>
    </xf>
    <xf numFmtId="0" fontId="8" fillId="0" borderId="0" xfId="62" applyFont="1" applyFill="1" applyBorder="1" applyAlignment="1" applyProtection="1">
      <alignment horizontal="left" vertical="center"/>
      <protection hidden="1"/>
    </xf>
    <xf numFmtId="9" fontId="8" fillId="0" borderId="0" xfId="62" applyNumberFormat="1" applyFont="1" applyFill="1" applyBorder="1" applyAlignment="1" applyProtection="1">
      <alignment horizontal="right" vertical="center"/>
      <protection hidden="1"/>
    </xf>
    <xf numFmtId="9" fontId="5" fillId="0" borderId="0" xfId="62" applyNumberFormat="1" applyFont="1" applyFill="1" applyBorder="1" applyProtection="1">
      <alignment/>
      <protection hidden="1"/>
    </xf>
    <xf numFmtId="0" fontId="5" fillId="0" borderId="19" xfId="62" applyFont="1" applyFill="1" applyBorder="1" applyProtection="1">
      <alignment/>
      <protection hidden="1"/>
    </xf>
    <xf numFmtId="0" fontId="8" fillId="0" borderId="20" xfId="62" applyFont="1" applyFill="1" applyBorder="1" applyAlignment="1" applyProtection="1">
      <alignment horizontal="left" vertical="center" indent="1"/>
      <protection hidden="1"/>
    </xf>
    <xf numFmtId="0" fontId="18" fillId="0" borderId="18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left" vertical="center" indent="1"/>
      <protection hidden="1"/>
    </xf>
    <xf numFmtId="0" fontId="5" fillId="0" borderId="21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12" fillId="33" borderId="0" xfId="62" applyFont="1" applyFill="1" applyAlignment="1" applyProtection="1">
      <alignment horizontal="right" vertical="top"/>
      <protection hidden="1"/>
    </xf>
    <xf numFmtId="0" fontId="5" fillId="0" borderId="22" xfId="62" applyFont="1" applyFill="1" applyBorder="1" applyProtection="1">
      <alignment/>
      <protection hidden="1"/>
    </xf>
    <xf numFmtId="2" fontId="8" fillId="0" borderId="0" xfId="62" applyNumberFormat="1" applyFont="1" applyFill="1" applyBorder="1" applyAlignment="1" applyProtection="1">
      <alignment horizontal="center" vertical="center"/>
      <protection hidden="1"/>
    </xf>
    <xf numFmtId="0" fontId="8" fillId="0" borderId="18" xfId="62" applyFont="1" applyFill="1" applyBorder="1" applyAlignment="1" applyProtection="1">
      <alignment horizontal="left" vertical="center" wrapText="1"/>
      <protection hidden="1"/>
    </xf>
    <xf numFmtId="0" fontId="12" fillId="0" borderId="18" xfId="62" applyFont="1" applyFill="1" applyBorder="1" applyAlignment="1" applyProtection="1">
      <alignment horizontal="center" vertical="center" wrapText="1"/>
      <protection hidden="1"/>
    </xf>
    <xf numFmtId="1" fontId="12" fillId="0" borderId="18" xfId="62" applyNumberFormat="1" applyFont="1" applyFill="1" applyBorder="1" applyAlignment="1" applyProtection="1">
      <alignment horizontal="center" vertical="center"/>
      <protection hidden="1"/>
    </xf>
    <xf numFmtId="0" fontId="12" fillId="0" borderId="18" xfId="62" applyFont="1" applyFill="1" applyBorder="1" applyAlignment="1" applyProtection="1">
      <alignment horizontal="center" vertical="center"/>
      <protection hidden="1"/>
    </xf>
    <xf numFmtId="2" fontId="8" fillId="34" borderId="23" xfId="62" applyNumberFormat="1" applyFont="1" applyFill="1" applyBorder="1" applyAlignment="1" applyProtection="1">
      <alignment horizontal="center" vertical="center"/>
      <protection hidden="1"/>
    </xf>
    <xf numFmtId="2" fontId="8" fillId="35" borderId="10" xfId="62" applyNumberFormat="1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>
      <alignment/>
    </xf>
    <xf numFmtId="176" fontId="8" fillId="35" borderId="10" xfId="62" applyNumberFormat="1" applyFont="1" applyFill="1" applyBorder="1" applyAlignment="1" applyProtection="1">
      <alignment horizontal="center" vertical="center"/>
      <protection hidden="1"/>
    </xf>
    <xf numFmtId="1" fontId="8" fillId="34" borderId="10" xfId="62" applyNumberFormat="1" applyFont="1" applyFill="1" applyBorder="1" applyAlignment="1" applyProtection="1">
      <alignment horizontal="center" vertical="center"/>
      <protection hidden="1"/>
    </xf>
    <xf numFmtId="1" fontId="8" fillId="35" borderId="10" xfId="62" applyNumberFormat="1" applyFont="1" applyFill="1" applyBorder="1" applyAlignment="1" applyProtection="1">
      <alignment horizontal="center" vertical="center"/>
      <protection hidden="1"/>
    </xf>
    <xf numFmtId="2" fontId="8" fillId="36" borderId="10" xfId="62" applyNumberFormat="1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>
      <alignment/>
    </xf>
    <xf numFmtId="1" fontId="8" fillId="36" borderId="10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23" xfId="62" applyNumberFormat="1" applyFont="1" applyFill="1" applyBorder="1" applyAlignment="1" applyProtection="1">
      <alignment horizontal="center" vertical="center"/>
      <protection hidden="1"/>
    </xf>
    <xf numFmtId="1" fontId="8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62" applyFont="1" applyFill="1" applyBorder="1" applyProtection="1">
      <alignment/>
      <protection hidden="1"/>
    </xf>
    <xf numFmtId="0" fontId="16" fillId="33" borderId="0" xfId="62" applyFont="1" applyFill="1" applyAlignment="1" applyProtection="1">
      <alignment horizontal="left" vertical="center"/>
      <protection hidden="1"/>
    </xf>
    <xf numFmtId="0" fontId="18" fillId="33" borderId="0" xfId="62" applyFont="1" applyFill="1" applyAlignment="1" applyProtection="1">
      <alignment horizontal="left" vertical="center"/>
      <protection hidden="1"/>
    </xf>
    <xf numFmtId="9" fontId="8" fillId="0" borderId="0" xfId="62" applyNumberFormat="1" applyFont="1" applyFill="1" applyBorder="1" applyAlignment="1" applyProtection="1">
      <alignment horizontal="center" vertical="center"/>
      <protection hidden="1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177" fontId="5" fillId="0" borderId="0" xfId="62" applyNumberFormat="1" applyFont="1" applyFill="1" applyBorder="1" applyProtection="1">
      <alignment/>
      <protection hidden="1"/>
    </xf>
    <xf numFmtId="0" fontId="19" fillId="0" borderId="0" xfId="62" applyFont="1" applyFill="1" applyBorder="1" applyProtection="1">
      <alignment/>
      <protection hidden="1"/>
    </xf>
    <xf numFmtId="0" fontId="24" fillId="33" borderId="0" xfId="62" applyFont="1" applyFill="1" applyAlignment="1" applyProtection="1">
      <alignment horizontal="right" vertical="center"/>
      <protection hidden="1"/>
    </xf>
    <xf numFmtId="0" fontId="8" fillId="33" borderId="25" xfId="62" applyFont="1" applyFill="1" applyBorder="1" applyAlignment="1" applyProtection="1">
      <alignment horizontal="center" vertical="center"/>
      <protection hidden="1"/>
    </xf>
    <xf numFmtId="0" fontId="25" fillId="33" borderId="25" xfId="62" applyFont="1" applyFill="1" applyBorder="1" applyAlignment="1" applyProtection="1">
      <alignment horizontal="right" vertical="center"/>
      <protection hidden="1"/>
    </xf>
    <xf numFmtId="0" fontId="18" fillId="33" borderId="26" xfId="62" applyFont="1" applyFill="1" applyBorder="1" applyAlignment="1" applyProtection="1">
      <alignment horizontal="left" vertical="center"/>
      <protection hidden="1"/>
    </xf>
    <xf numFmtId="0" fontId="8" fillId="33" borderId="26" xfId="62" applyFont="1" applyFill="1" applyBorder="1" applyAlignment="1" applyProtection="1">
      <alignment horizontal="center" vertical="center"/>
      <protection hidden="1"/>
    </xf>
    <xf numFmtId="0" fontId="8" fillId="33" borderId="26" xfId="62" applyFont="1" applyFill="1" applyBorder="1" applyAlignment="1" applyProtection="1">
      <alignment horizontal="center" vertical="center" wrapText="1"/>
      <protection hidden="1"/>
    </xf>
    <xf numFmtId="0" fontId="24" fillId="33" borderId="26" xfId="62" applyFont="1" applyFill="1" applyBorder="1" applyAlignment="1" applyProtection="1">
      <alignment horizontal="right" vertical="center"/>
      <protection hidden="1"/>
    </xf>
    <xf numFmtId="49" fontId="26" fillId="0" borderId="0" xfId="62" applyNumberFormat="1" applyFont="1" applyFill="1" applyBorder="1" applyAlignment="1" applyProtection="1">
      <alignment horizontal="center" vertical="top"/>
      <protection hidden="1"/>
    </xf>
    <xf numFmtId="0" fontId="27" fillId="0" borderId="0" xfId="62" applyFont="1" applyFill="1" applyProtection="1">
      <alignment/>
      <protection hidden="1"/>
    </xf>
    <xf numFmtId="0" fontId="26" fillId="0" borderId="0" xfId="62" applyFont="1" applyFill="1" applyBorder="1" applyAlignment="1" applyProtection="1">
      <alignment horizontal="center" vertical="top"/>
      <protection hidden="1"/>
    </xf>
    <xf numFmtId="0" fontId="5" fillId="0" borderId="27" xfId="62" applyFont="1" applyFill="1" applyBorder="1" applyProtection="1">
      <alignment/>
      <protection hidden="1"/>
    </xf>
    <xf numFmtId="2" fontId="19" fillId="33" borderId="0" xfId="55" applyNumberFormat="1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 applyProtection="1">
      <alignment horizontal="right" vertical="top"/>
      <protection hidden="1"/>
    </xf>
    <xf numFmtId="0" fontId="28" fillId="33" borderId="0" xfId="62" applyFont="1" applyFill="1" applyAlignment="1" applyProtection="1">
      <alignment horizontal="left" vertical="center"/>
      <protection hidden="1"/>
    </xf>
    <xf numFmtId="0" fontId="8" fillId="33" borderId="0" xfId="62" applyFont="1" applyFill="1" applyBorder="1" applyAlignment="1" applyProtection="1">
      <alignment horizontal="center" vertical="center"/>
      <protection hidden="1"/>
    </xf>
    <xf numFmtId="0" fontId="1" fillId="33" borderId="0" xfId="42" applyFill="1" applyAlignment="1" applyProtection="1">
      <alignment horizontal="right" vertical="center"/>
      <protection hidden="1"/>
    </xf>
    <xf numFmtId="0" fontId="1" fillId="33" borderId="0" xfId="42" applyFill="1" applyAlignment="1" applyProtection="1">
      <alignment horizontal="center" vertical="center"/>
      <protection hidden="1"/>
    </xf>
    <xf numFmtId="0" fontId="5" fillId="0" borderId="28" xfId="62" applyFont="1" applyFill="1" applyBorder="1" applyProtection="1">
      <alignment/>
      <protection hidden="1"/>
    </xf>
    <xf numFmtId="0" fontId="5" fillId="0" borderId="14" xfId="62" applyFont="1" applyFill="1" applyBorder="1" applyProtection="1">
      <alignment/>
      <protection hidden="1"/>
    </xf>
    <xf numFmtId="2" fontId="5" fillId="0" borderId="0" xfId="62" applyNumberFormat="1" applyFont="1" applyFill="1" applyBorder="1" applyAlignment="1" applyProtection="1">
      <alignment horizontal="center" vertical="center"/>
      <protection hidden="1"/>
    </xf>
    <xf numFmtId="0" fontId="8" fillId="0" borderId="0" xfId="62" applyFont="1" applyFill="1" applyBorder="1" applyAlignment="1" applyProtection="1">
      <alignment horizontal="center" vertical="center"/>
      <protection hidden="1"/>
    </xf>
    <xf numFmtId="9" fontId="8" fillId="0" borderId="0" xfId="62" applyNumberFormat="1" applyFont="1" applyFill="1" applyBorder="1" applyAlignment="1" applyProtection="1">
      <alignment horizontal="center" vertical="center"/>
      <protection hidden="1"/>
    </xf>
    <xf numFmtId="0" fontId="8" fillId="0" borderId="0" xfId="62" applyFont="1" applyFill="1" applyBorder="1" applyAlignment="1" applyProtection="1">
      <alignment horizontal="left" vertical="center" wrapText="1" indent="1"/>
      <protection hidden="1"/>
    </xf>
    <xf numFmtId="0" fontId="11" fillId="33" borderId="0" xfId="62" applyFont="1" applyFill="1" applyAlignment="1" applyProtection="1">
      <alignment horizontal="center" vertical="center"/>
      <protection hidden="1"/>
    </xf>
    <xf numFmtId="0" fontId="5" fillId="0" borderId="14" xfId="62" applyFont="1" applyFill="1" applyBorder="1" applyAlignment="1" applyProtection="1">
      <alignment horizontal="center"/>
      <protection hidden="1"/>
    </xf>
    <xf numFmtId="2" fontId="8" fillId="34" borderId="10" xfId="62" applyNumberFormat="1" applyFont="1" applyFill="1" applyBorder="1" applyAlignment="1" applyProtection="1">
      <alignment horizontal="center" vertical="center"/>
      <protection hidden="1"/>
    </xf>
    <xf numFmtId="0" fontId="5" fillId="37" borderId="21" xfId="62" applyFont="1" applyFill="1" applyBorder="1" applyAlignment="1" applyProtection="1">
      <alignment horizontal="center" vertical="center"/>
      <protection hidden="1"/>
    </xf>
    <xf numFmtId="0" fontId="5" fillId="37" borderId="11" xfId="62" applyFont="1" applyFill="1" applyBorder="1" applyAlignment="1" applyProtection="1">
      <alignment horizontal="center" vertical="center"/>
      <protection hidden="1"/>
    </xf>
    <xf numFmtId="2" fontId="8" fillId="34" borderId="23" xfId="62" applyNumberFormat="1" applyFont="1" applyFill="1" applyBorder="1" applyAlignment="1" applyProtection="1">
      <alignment horizontal="center" vertical="center"/>
      <protection hidden="1"/>
    </xf>
    <xf numFmtId="2" fontId="8" fillId="34" borderId="21" xfId="62" applyNumberFormat="1" applyFont="1" applyFill="1" applyBorder="1" applyAlignment="1" applyProtection="1">
      <alignment horizontal="center" vertical="center"/>
      <protection hidden="1"/>
    </xf>
    <xf numFmtId="2" fontId="8" fillId="34" borderId="11" xfId="62" applyNumberFormat="1" applyFont="1" applyFill="1" applyBorder="1" applyAlignment="1" applyProtection="1">
      <alignment horizontal="center" vertical="center"/>
      <protection hidden="1"/>
    </xf>
    <xf numFmtId="0" fontId="12" fillId="33" borderId="23" xfId="62" applyFont="1" applyFill="1" applyBorder="1" applyAlignment="1" applyProtection="1">
      <alignment horizontal="center" vertical="center"/>
      <protection hidden="1"/>
    </xf>
    <xf numFmtId="0" fontId="12" fillId="33" borderId="21" xfId="62" applyFont="1" applyFill="1" applyBorder="1" applyAlignment="1" applyProtection="1">
      <alignment horizontal="center" vertical="center"/>
      <protection hidden="1"/>
    </xf>
    <xf numFmtId="0" fontId="12" fillId="33" borderId="29" xfId="62" applyFont="1" applyFill="1" applyBorder="1" applyAlignment="1" applyProtection="1">
      <alignment horizontal="center" vertical="center"/>
      <protection hidden="1"/>
    </xf>
    <xf numFmtId="0" fontId="12" fillId="33" borderId="30" xfId="62" applyFont="1" applyFill="1" applyBorder="1" applyAlignment="1" applyProtection="1">
      <alignment horizontal="center" vertical="center"/>
      <protection hidden="1"/>
    </xf>
    <xf numFmtId="0" fontId="5" fillId="37" borderId="10" xfId="62" applyFont="1" applyFill="1" applyBorder="1" applyAlignment="1" applyProtection="1">
      <alignment horizontal="center" vertical="center"/>
      <protection hidden="1"/>
    </xf>
    <xf numFmtId="0" fontId="5" fillId="0" borderId="31" xfId="62" applyFont="1" applyFill="1" applyBorder="1" applyAlignment="1" applyProtection="1">
      <alignment horizontal="center" vertical="center"/>
      <protection hidden="1"/>
    </xf>
    <xf numFmtId="0" fontId="5" fillId="0" borderId="32" xfId="62" applyFont="1" applyFill="1" applyBorder="1" applyAlignment="1" applyProtection="1">
      <alignment horizontal="center" vertical="center"/>
      <protection hidden="1"/>
    </xf>
    <xf numFmtId="0" fontId="12" fillId="0" borderId="33" xfId="62" applyFont="1" applyFill="1" applyBorder="1" applyAlignment="1" applyProtection="1">
      <alignment horizontal="center" vertical="center" wrapText="1"/>
      <protection hidden="1"/>
    </xf>
    <xf numFmtId="0" fontId="12" fillId="0" borderId="34" xfId="62" applyFont="1" applyFill="1" applyBorder="1" applyAlignment="1" applyProtection="1">
      <alignment horizontal="center" vertical="center" wrapText="1"/>
      <protection hidden="1"/>
    </xf>
    <xf numFmtId="2" fontId="8" fillId="34" borderId="23" xfId="62" applyNumberFormat="1" applyFont="1" applyFill="1" applyBorder="1" applyAlignment="1" applyProtection="1">
      <alignment horizontal="center" vertical="center" wrapText="1"/>
      <protection hidden="1"/>
    </xf>
    <xf numFmtId="2" fontId="8" fillId="34" borderId="21" xfId="62" applyNumberFormat="1" applyFont="1" applyFill="1" applyBorder="1" applyAlignment="1" applyProtection="1">
      <alignment horizontal="center" vertical="center" wrapText="1"/>
      <protection hidden="1"/>
    </xf>
    <xf numFmtId="2" fontId="8" fillId="34" borderId="11" xfId="62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62" applyFont="1" applyFill="1" applyBorder="1" applyAlignment="1" applyProtection="1">
      <alignment horizontal="center" vertical="center"/>
      <protection hidden="1"/>
    </xf>
    <xf numFmtId="0" fontId="12" fillId="0" borderId="36" xfId="62" applyFont="1" applyFill="1" applyBorder="1" applyAlignment="1" applyProtection="1">
      <alignment horizontal="center" vertical="center"/>
      <protection hidden="1"/>
    </xf>
    <xf numFmtId="0" fontId="12" fillId="0" borderId="37" xfId="62" applyFont="1" applyFill="1" applyBorder="1" applyAlignment="1" applyProtection="1">
      <alignment horizontal="center" vertical="center"/>
      <protection hidden="1"/>
    </xf>
    <xf numFmtId="0" fontId="12" fillId="0" borderId="38" xfId="62" applyFont="1" applyFill="1" applyBorder="1" applyAlignment="1" applyProtection="1">
      <alignment horizontal="center" vertical="center"/>
      <protection hidden="1"/>
    </xf>
    <xf numFmtId="1" fontId="8" fillId="34" borderId="10" xfId="62" applyNumberFormat="1" applyFont="1" applyFill="1" applyBorder="1" applyAlignment="1" applyProtection="1">
      <alignment horizontal="center" vertical="center"/>
      <protection hidden="1"/>
    </xf>
    <xf numFmtId="0" fontId="8" fillId="0" borderId="39" xfId="62" applyFont="1" applyFill="1" applyBorder="1" applyAlignment="1" applyProtection="1">
      <alignment horizontal="center" vertical="center"/>
      <protection hidden="1"/>
    </xf>
    <xf numFmtId="0" fontId="8" fillId="0" borderId="40" xfId="62" applyFont="1" applyFill="1" applyBorder="1" applyAlignment="1" applyProtection="1">
      <alignment horizontal="center" vertical="center"/>
      <protection hidden="1"/>
    </xf>
    <xf numFmtId="0" fontId="8" fillId="0" borderId="41" xfId="62" applyFont="1" applyFill="1" applyBorder="1" applyAlignment="1" applyProtection="1">
      <alignment horizontal="center" vertical="center"/>
      <protection hidden="1"/>
    </xf>
    <xf numFmtId="9" fontId="8" fillId="0" borderId="42" xfId="62" applyNumberFormat="1" applyFont="1" applyFill="1" applyBorder="1" applyAlignment="1" applyProtection="1">
      <alignment horizontal="center" vertical="center"/>
      <protection hidden="1"/>
    </xf>
    <xf numFmtId="0" fontId="8" fillId="0" borderId="43" xfId="62" applyFont="1" applyFill="1" applyBorder="1" applyAlignment="1" applyProtection="1">
      <alignment horizontal="center" vertical="center"/>
      <protection hidden="1"/>
    </xf>
    <xf numFmtId="0" fontId="8" fillId="0" borderId="44" xfId="62" applyFont="1" applyFill="1" applyBorder="1" applyAlignment="1" applyProtection="1">
      <alignment horizontal="left" vertical="center" wrapText="1" indent="1"/>
      <protection hidden="1"/>
    </xf>
    <xf numFmtId="0" fontId="8" fillId="0" borderId="45" xfId="62" applyFont="1" applyFill="1" applyBorder="1" applyAlignment="1" applyProtection="1">
      <alignment horizontal="left" vertical="center" wrapText="1" indent="1"/>
      <protection hidden="1"/>
    </xf>
    <xf numFmtId="0" fontId="8" fillId="0" borderId="46" xfId="62" applyFont="1" applyFill="1" applyBorder="1" applyAlignment="1" applyProtection="1">
      <alignment horizontal="left" vertical="center" wrapText="1" indent="1"/>
      <protection hidden="1"/>
    </xf>
    <xf numFmtId="0" fontId="8" fillId="0" borderId="20" xfId="62" applyFont="1" applyFill="1" applyBorder="1" applyAlignment="1" applyProtection="1">
      <alignment horizontal="left" vertical="center" wrapText="1" indent="1"/>
      <protection hidden="1"/>
    </xf>
    <xf numFmtId="0" fontId="21" fillId="38" borderId="47" xfId="62" applyFont="1" applyFill="1" applyBorder="1" applyAlignment="1" applyProtection="1">
      <alignment horizontal="center" vertical="center"/>
      <protection hidden="1" locked="0"/>
    </xf>
    <xf numFmtId="0" fontId="21" fillId="38" borderId="48" xfId="62" applyFont="1" applyFill="1" applyBorder="1" applyAlignment="1" applyProtection="1">
      <alignment horizontal="center" vertical="center"/>
      <protection hidden="1" locked="0"/>
    </xf>
    <xf numFmtId="0" fontId="22" fillId="33" borderId="0" xfId="62" applyFont="1" applyFill="1" applyAlignment="1" applyProtection="1">
      <alignment horizontal="center" vertical="center"/>
      <protection hidden="1"/>
    </xf>
    <xf numFmtId="0" fontId="5" fillId="0" borderId="49" xfId="62" applyFont="1" applyFill="1" applyBorder="1" applyAlignment="1" applyProtection="1">
      <alignment horizontal="center" vertical="center"/>
      <protection hidden="1"/>
    </xf>
    <xf numFmtId="0" fontId="5" fillId="0" borderId="50" xfId="62" applyFont="1" applyFill="1" applyBorder="1" applyAlignment="1" applyProtection="1">
      <alignment horizontal="center" vertical="center"/>
      <protection hidden="1"/>
    </xf>
    <xf numFmtId="0" fontId="5" fillId="37" borderId="23" xfId="62" applyFont="1" applyFill="1" applyBorder="1" applyAlignment="1" applyProtection="1">
      <alignment horizontal="center" vertical="center"/>
      <protection hidden="1"/>
    </xf>
    <xf numFmtId="0" fontId="23" fillId="37" borderId="23" xfId="62" applyFont="1" applyFill="1" applyBorder="1" applyAlignment="1" applyProtection="1">
      <alignment horizontal="center" vertical="center"/>
      <protection hidden="1"/>
    </xf>
    <xf numFmtId="0" fontId="23" fillId="37" borderId="21" xfId="62" applyFont="1" applyFill="1" applyBorder="1" applyAlignment="1" applyProtection="1">
      <alignment horizontal="center" vertical="center"/>
      <protection hidden="1"/>
    </xf>
    <xf numFmtId="0" fontId="23" fillId="37" borderId="11" xfId="62" applyFont="1" applyFill="1" applyBorder="1" applyAlignment="1" applyProtection="1">
      <alignment horizontal="center" vertical="center"/>
      <protection hidden="1"/>
    </xf>
    <xf numFmtId="0" fontId="23" fillId="37" borderId="10" xfId="62" applyFont="1" applyFill="1" applyBorder="1" applyAlignment="1" applyProtection="1">
      <alignment horizontal="center" vertical="center"/>
      <protection hidden="1"/>
    </xf>
    <xf numFmtId="1" fontId="8" fillId="34" borderId="10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23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21" xfId="62" applyNumberFormat="1" applyFont="1" applyFill="1" applyBorder="1" applyAlignment="1" applyProtection="1">
      <alignment horizontal="center" vertical="center" wrapText="1"/>
      <protection hidden="1"/>
    </xf>
    <xf numFmtId="1" fontId="8" fillId="34" borderId="11" xfId="62" applyNumberFormat="1" applyFont="1" applyFill="1" applyBorder="1" applyAlignment="1" applyProtection="1">
      <alignment horizontal="center" vertical="center" wrapText="1"/>
      <protection hidden="1"/>
    </xf>
    <xf numFmtId="0" fontId="49" fillId="39" borderId="51" xfId="0" applyFont="1" applyFill="1" applyBorder="1" applyAlignment="1" applyProtection="1">
      <alignment horizontal="center" vertical="center"/>
      <protection hidden="1"/>
    </xf>
    <xf numFmtId="0" fontId="49" fillId="39" borderId="52" xfId="0" applyFont="1" applyFill="1" applyBorder="1" applyAlignment="1" applyProtection="1">
      <alignment horizontal="center" vertical="center"/>
      <protection hidden="1"/>
    </xf>
    <xf numFmtId="0" fontId="49" fillId="39" borderId="53" xfId="0" applyFont="1" applyFill="1" applyBorder="1" applyAlignment="1" applyProtection="1">
      <alignment horizontal="center" vertical="center"/>
      <protection hidden="1"/>
    </xf>
    <xf numFmtId="0" fontId="49" fillId="39" borderId="54" xfId="0" applyFont="1" applyFill="1" applyBorder="1" applyAlignment="1" applyProtection="1">
      <alignment horizontal="center" vertical="center"/>
      <protection hidden="1"/>
    </xf>
    <xf numFmtId="0" fontId="48" fillId="2" borderId="55" xfId="0" applyFont="1" applyFill="1" applyBorder="1" applyAlignment="1" applyProtection="1">
      <alignment horizontal="center" vertical="center"/>
      <protection hidden="1"/>
    </xf>
    <xf numFmtId="0" fontId="0" fillId="2" borderId="56" xfId="0" applyFont="1" applyFill="1" applyBorder="1" applyAlignment="1">
      <alignment horizontal="center" vertical="center"/>
    </xf>
    <xf numFmtId="0" fontId="48" fillId="2" borderId="56" xfId="0" applyFont="1" applyFill="1" applyBorder="1" applyAlignment="1" applyProtection="1">
      <alignment horizontal="center" vertical="center"/>
      <protection hidden="1"/>
    </xf>
    <xf numFmtId="0" fontId="0" fillId="2" borderId="56" xfId="0" applyFont="1" applyFill="1" applyBorder="1" applyAlignment="1">
      <alignment vertical="center"/>
    </xf>
    <xf numFmtId="0" fontId="0" fillId="2" borderId="57" xfId="0" applyFont="1" applyFill="1" applyBorder="1" applyAlignment="1">
      <alignment vertical="center"/>
    </xf>
    <xf numFmtId="0" fontId="48" fillId="2" borderId="58" xfId="62" applyFont="1" applyFill="1" applyBorder="1" applyAlignment="1" applyProtection="1">
      <alignment horizontal="center"/>
      <protection hidden="1"/>
    </xf>
    <xf numFmtId="0" fontId="50" fillId="39" borderId="59" xfId="0" applyFont="1" applyFill="1" applyBorder="1" applyAlignment="1" applyProtection="1">
      <alignment horizontal="center" vertical="center"/>
      <protection hidden="1"/>
    </xf>
    <xf numFmtId="0" fontId="50" fillId="39" borderId="60" xfId="0" applyFont="1" applyFill="1" applyBorder="1" applyAlignment="1" applyProtection="1">
      <alignment horizontal="center" vertical="center"/>
      <protection hidden="1"/>
    </xf>
    <xf numFmtId="0" fontId="52" fillId="39" borderId="60" xfId="0" applyFont="1" applyFill="1" applyBorder="1" applyAlignment="1" applyProtection="1">
      <alignment horizontal="center" vertical="center"/>
      <protection hidden="1"/>
    </xf>
    <xf numFmtId="0" fontId="52" fillId="39" borderId="60" xfId="0" applyFont="1" applyFill="1" applyBorder="1" applyAlignment="1" applyProtection="1">
      <alignment horizontal="center" vertical="center" wrapText="1"/>
      <protection hidden="1"/>
    </xf>
    <xf numFmtId="0" fontId="52" fillId="39" borderId="61" xfId="0" applyFont="1" applyFill="1" applyBorder="1" applyAlignment="1" applyProtection="1">
      <alignment horizontal="center" vertical="center" wrapText="1"/>
      <protection hidden="1"/>
    </xf>
    <xf numFmtId="0" fontId="52" fillId="39" borderId="0" xfId="62" applyFont="1" applyFill="1" applyBorder="1" applyAlignment="1" applyProtection="1">
      <alignment vertical="center" wrapText="1"/>
      <protection hidden="1"/>
    </xf>
    <xf numFmtId="0" fontId="52" fillId="39" borderId="62" xfId="62" applyFont="1" applyFill="1" applyBorder="1" applyAlignment="1" applyProtection="1">
      <alignment vertical="center" wrapText="1"/>
      <protection hidden="1"/>
    </xf>
    <xf numFmtId="0" fontId="53" fillId="40" borderId="24" xfId="62" applyFont="1" applyFill="1" applyBorder="1" applyAlignment="1" applyProtection="1">
      <alignment horizontal="center" vertical="center"/>
      <protection hidden="1"/>
    </xf>
    <xf numFmtId="0" fontId="53" fillId="40" borderId="0" xfId="62" applyFont="1" applyFill="1" applyBorder="1" applyAlignment="1" applyProtection="1">
      <alignment horizontal="center" vertical="center"/>
      <protection hidden="1"/>
    </xf>
    <xf numFmtId="0" fontId="53" fillId="40" borderId="19" xfId="62" applyFont="1" applyFill="1" applyBorder="1" applyAlignment="1" applyProtection="1">
      <alignment horizontal="center" vertical="center"/>
      <protection hidden="1"/>
    </xf>
    <xf numFmtId="0" fontId="53" fillId="40" borderId="63" xfId="62" applyFont="1" applyFill="1" applyBorder="1" applyAlignment="1" applyProtection="1">
      <alignment horizontal="center" vertical="center"/>
      <protection hidden="1"/>
    </xf>
    <xf numFmtId="0" fontId="52" fillId="0" borderId="10" xfId="62" applyFont="1" applyFill="1" applyBorder="1" applyAlignment="1" applyProtection="1">
      <alignment horizontal="left" vertical="center" wrapText="1"/>
      <protection hidden="1"/>
    </xf>
    <xf numFmtId="0" fontId="50" fillId="0" borderId="10" xfId="62" applyFont="1" applyFill="1" applyBorder="1" applyAlignment="1" applyProtection="1">
      <alignment horizontal="center" vertical="center" wrapText="1"/>
      <protection hidden="1"/>
    </xf>
    <xf numFmtId="0" fontId="50" fillId="0" borderId="10" xfId="62" applyFont="1" applyFill="1" applyBorder="1" applyAlignment="1" applyProtection="1">
      <alignment horizontal="center" vertical="center"/>
      <protection hidden="1"/>
    </xf>
    <xf numFmtId="0" fontId="50" fillId="0" borderId="23" xfId="62" applyFont="1" applyFill="1" applyBorder="1" applyAlignment="1" applyProtection="1">
      <alignment horizontal="center" vertical="center"/>
      <protection hidden="1"/>
    </xf>
    <xf numFmtId="2" fontId="55" fillId="33" borderId="64" xfId="55" applyNumberFormat="1" applyFont="1" applyFill="1" applyBorder="1" applyAlignment="1">
      <alignment horizontal="center" vertical="center"/>
      <protection/>
    </xf>
    <xf numFmtId="2" fontId="55" fillId="33" borderId="65" xfId="55" applyNumberFormat="1" applyFont="1" applyFill="1" applyBorder="1" applyAlignment="1">
      <alignment horizontal="center" vertical="center"/>
      <protection/>
    </xf>
    <xf numFmtId="2" fontId="55" fillId="33" borderId="66" xfId="55" applyNumberFormat="1" applyFont="1" applyFill="1" applyBorder="1" applyAlignment="1">
      <alignment horizontal="center" vertical="center"/>
      <protection/>
    </xf>
    <xf numFmtId="2" fontId="51" fillId="33" borderId="67" xfId="55" applyNumberFormat="1" applyFont="1" applyFill="1" applyBorder="1" applyAlignment="1">
      <alignment horizontal="center" vertical="center"/>
      <protection/>
    </xf>
    <xf numFmtId="182" fontId="51" fillId="33" borderId="68" xfId="55" applyNumberFormat="1" applyFont="1" applyFill="1" applyBorder="1" applyAlignment="1">
      <alignment horizontal="center" vertical="center"/>
      <protection/>
    </xf>
    <xf numFmtId="2" fontId="51" fillId="33" borderId="69" xfId="55" applyNumberFormat="1" applyFont="1" applyFill="1" applyBorder="1" applyAlignment="1">
      <alignment horizontal="center" vertical="center"/>
      <protection/>
    </xf>
    <xf numFmtId="0" fontId="52" fillId="0" borderId="70" xfId="62" applyFont="1" applyFill="1" applyBorder="1" applyAlignment="1" applyProtection="1">
      <alignment horizontal="center"/>
      <protection hidden="1"/>
    </xf>
    <xf numFmtId="2" fontId="55" fillId="33" borderId="71" xfId="55" applyNumberFormat="1" applyFont="1" applyFill="1" applyBorder="1" applyAlignment="1">
      <alignment horizontal="center" vertical="center"/>
      <protection/>
    </xf>
    <xf numFmtId="2" fontId="55" fillId="33" borderId="72" xfId="55" applyNumberFormat="1" applyFont="1" applyFill="1" applyBorder="1" applyAlignment="1">
      <alignment horizontal="center" vertical="center"/>
      <protection/>
    </xf>
    <xf numFmtId="0" fontId="52" fillId="0" borderId="73" xfId="62" applyFont="1" applyFill="1" applyBorder="1" applyAlignment="1" applyProtection="1">
      <alignment horizontal="center"/>
      <protection hidden="1"/>
    </xf>
    <xf numFmtId="2" fontId="52" fillId="0" borderId="73" xfId="62" applyNumberFormat="1" applyFont="1" applyFill="1" applyBorder="1" applyAlignment="1" applyProtection="1">
      <alignment horizontal="center"/>
      <protection hidden="1"/>
    </xf>
    <xf numFmtId="2" fontId="55" fillId="33" borderId="74" xfId="55" applyNumberFormat="1" applyFont="1" applyFill="1" applyBorder="1" applyAlignment="1">
      <alignment horizontal="center" vertical="center"/>
      <protection/>
    </xf>
    <xf numFmtId="2" fontId="55" fillId="33" borderId="75" xfId="55" applyNumberFormat="1" applyFont="1" applyFill="1" applyBorder="1" applyAlignment="1">
      <alignment horizontal="center" vertical="center"/>
      <protection/>
    </xf>
    <xf numFmtId="2" fontId="55" fillId="33" borderId="76" xfId="55" applyNumberFormat="1" applyFont="1" applyFill="1" applyBorder="1" applyAlignment="1">
      <alignment horizontal="center" vertical="center"/>
      <protection/>
    </xf>
    <xf numFmtId="183" fontId="51" fillId="0" borderId="77" xfId="55" applyNumberFormat="1" applyFont="1" applyFill="1" applyBorder="1" applyAlignment="1">
      <alignment horizontal="center" vertical="center"/>
      <protection/>
    </xf>
    <xf numFmtId="183" fontId="51" fillId="33" borderId="78" xfId="55" applyNumberFormat="1" applyFont="1" applyFill="1" applyBorder="1" applyAlignment="1">
      <alignment horizontal="center" vertical="center"/>
      <protection/>
    </xf>
    <xf numFmtId="2" fontId="55" fillId="33" borderId="78" xfId="55" applyNumberFormat="1" applyFont="1" applyFill="1" applyBorder="1" applyAlignment="1">
      <alignment horizontal="center" vertical="center"/>
      <protection/>
    </xf>
    <xf numFmtId="2" fontId="55" fillId="33" borderId="79" xfId="55" applyNumberFormat="1" applyFont="1" applyFill="1" applyBorder="1" applyAlignment="1">
      <alignment horizontal="center" vertical="center"/>
      <protection/>
    </xf>
    <xf numFmtId="49" fontId="52" fillId="0" borderId="69" xfId="62" applyNumberFormat="1" applyFont="1" applyBorder="1" applyAlignment="1" applyProtection="1">
      <alignment horizontal="center" vertical="center"/>
      <protection hidden="1"/>
    </xf>
    <xf numFmtId="2" fontId="51" fillId="0" borderId="77" xfId="55" applyNumberFormat="1" applyFont="1" applyFill="1" applyBorder="1" applyAlignment="1">
      <alignment horizontal="center" vertical="center"/>
      <protection/>
    </xf>
    <xf numFmtId="182" fontId="51" fillId="33" borderId="78" xfId="55" applyNumberFormat="1" applyFont="1" applyFill="1" applyBorder="1" applyAlignment="1">
      <alignment horizontal="center" vertical="center"/>
      <protection/>
    </xf>
    <xf numFmtId="2" fontId="55" fillId="0" borderId="78" xfId="55" applyNumberFormat="1" applyFont="1" applyFill="1" applyBorder="1" applyAlignment="1">
      <alignment horizontal="center" vertical="center"/>
      <protection/>
    </xf>
    <xf numFmtId="2" fontId="55" fillId="0" borderId="79" xfId="55" applyNumberFormat="1" applyFont="1" applyFill="1" applyBorder="1" applyAlignment="1">
      <alignment horizontal="center" vertical="center"/>
      <protection/>
    </xf>
    <xf numFmtId="1" fontId="50" fillId="0" borderId="10" xfId="62" applyNumberFormat="1" applyFont="1" applyFill="1" applyBorder="1" applyAlignment="1" applyProtection="1">
      <alignment horizontal="center" vertical="center"/>
      <protection hidden="1"/>
    </xf>
    <xf numFmtId="177" fontId="51" fillId="33" borderId="76" xfId="55" applyNumberFormat="1" applyFont="1" applyFill="1" applyBorder="1" applyAlignment="1">
      <alignment horizontal="center" vertical="center"/>
      <protection/>
    </xf>
    <xf numFmtId="177" fontId="51" fillId="0" borderId="77" xfId="55" applyNumberFormat="1" applyFont="1" applyFill="1" applyBorder="1" applyAlignment="1">
      <alignment horizontal="center" vertical="center"/>
      <protection/>
    </xf>
    <xf numFmtId="177" fontId="51" fillId="33" borderId="78" xfId="55" applyNumberFormat="1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 applyProtection="1">
      <alignment horizontal="left" vertical="center" wrapText="1"/>
      <protection hidden="1"/>
    </xf>
    <xf numFmtId="0" fontId="48" fillId="0" borderId="10" xfId="62" applyFont="1" applyFill="1" applyBorder="1" applyAlignment="1" applyProtection="1">
      <alignment horizontal="center" vertical="center" wrapText="1"/>
      <protection hidden="1"/>
    </xf>
    <xf numFmtId="0" fontId="48" fillId="0" borderId="23" xfId="62" applyFont="1" applyFill="1" applyBorder="1" applyAlignment="1" applyProtection="1">
      <alignment horizontal="center" vertical="center"/>
      <protection hidden="1"/>
    </xf>
    <xf numFmtId="0" fontId="18" fillId="0" borderId="78" xfId="62" applyFont="1" applyFill="1" applyBorder="1" applyProtection="1">
      <alignment/>
      <protection hidden="1"/>
    </xf>
    <xf numFmtId="177" fontId="0" fillId="33" borderId="80" xfId="55" applyNumberFormat="1" applyFont="1" applyFill="1" applyBorder="1" applyAlignment="1">
      <alignment horizontal="center" vertical="center"/>
      <protection/>
    </xf>
    <xf numFmtId="177" fontId="0" fillId="33" borderId="78" xfId="55" applyNumberFormat="1" applyFont="1" applyFill="1" applyBorder="1" applyAlignment="1">
      <alignment horizontal="center" vertical="center"/>
      <protection/>
    </xf>
    <xf numFmtId="183" fontId="0" fillId="33" borderId="78" xfId="55" applyNumberFormat="1" applyFont="1" applyFill="1" applyBorder="1" applyAlignment="1">
      <alignment horizontal="center" vertical="center"/>
      <protection/>
    </xf>
    <xf numFmtId="2" fontId="56" fillId="0" borderId="78" xfId="55" applyNumberFormat="1" applyFont="1" applyFill="1" applyBorder="1" applyAlignment="1">
      <alignment horizontal="center" vertical="center"/>
      <protection/>
    </xf>
    <xf numFmtId="177" fontId="52" fillId="0" borderId="81" xfId="62" applyNumberFormat="1" applyFont="1" applyFill="1" applyBorder="1" applyAlignment="1" applyProtection="1">
      <alignment horizontal="center"/>
      <protection hidden="1"/>
    </xf>
    <xf numFmtId="177" fontId="52" fillId="0" borderId="10" xfId="62" applyNumberFormat="1" applyFont="1" applyFill="1" applyBorder="1" applyAlignment="1" applyProtection="1">
      <alignment horizontal="center"/>
      <protection hidden="1"/>
    </xf>
    <xf numFmtId="2" fontId="55" fillId="0" borderId="82" xfId="55" applyNumberFormat="1" applyFont="1" applyFill="1" applyBorder="1" applyAlignment="1">
      <alignment horizontal="center" vertical="center"/>
      <protection/>
    </xf>
    <xf numFmtId="177" fontId="52" fillId="0" borderId="10" xfId="62" applyNumberFormat="1" applyFont="1" applyFill="1" applyBorder="1" applyAlignment="1" applyProtection="1">
      <alignment horizontal="center" vertical="center"/>
      <protection hidden="1"/>
    </xf>
    <xf numFmtId="0" fontId="52" fillId="0" borderId="78" xfId="62" applyFont="1" applyFill="1" applyBorder="1" applyProtection="1">
      <alignment/>
      <protection hidden="1"/>
    </xf>
    <xf numFmtId="177" fontId="51" fillId="33" borderId="80" xfId="55" applyNumberFormat="1" applyFont="1" applyFill="1" applyBorder="1" applyAlignment="1">
      <alignment horizontal="center" vertical="center"/>
      <protection/>
    </xf>
    <xf numFmtId="177" fontId="51" fillId="0" borderId="10" xfId="55" applyNumberFormat="1" applyFont="1" applyFill="1" applyBorder="1" applyAlignment="1">
      <alignment horizontal="center" vertical="center"/>
      <protection/>
    </xf>
    <xf numFmtId="1" fontId="48" fillId="0" borderId="10" xfId="62" applyNumberFormat="1" applyFont="1" applyFill="1" applyBorder="1" applyAlignment="1" applyProtection="1">
      <alignment horizontal="center" vertical="center"/>
      <protection hidden="1"/>
    </xf>
    <xf numFmtId="0" fontId="52" fillId="0" borderId="13" xfId="62" applyFont="1" applyFill="1" applyBorder="1" applyAlignment="1" applyProtection="1">
      <alignment horizontal="left" vertical="center" wrapText="1"/>
      <protection hidden="1"/>
    </xf>
    <xf numFmtId="0" fontId="50" fillId="0" borderId="13" xfId="62" applyFont="1" applyFill="1" applyBorder="1" applyAlignment="1" applyProtection="1">
      <alignment horizontal="center" vertical="center" wrapText="1"/>
      <protection hidden="1"/>
    </xf>
    <xf numFmtId="1" fontId="50" fillId="0" borderId="13" xfId="62" applyNumberFormat="1" applyFont="1" applyFill="1" applyBorder="1" applyAlignment="1" applyProtection="1">
      <alignment horizontal="center" vertical="center"/>
      <protection hidden="1"/>
    </xf>
    <xf numFmtId="0" fontId="50" fillId="0" borderId="22" xfId="62" applyFont="1" applyFill="1" applyBorder="1" applyAlignment="1" applyProtection="1">
      <alignment horizontal="center" vertical="center"/>
      <protection hidden="1"/>
    </xf>
    <xf numFmtId="2" fontId="52" fillId="0" borderId="83" xfId="62" applyNumberFormat="1" applyFont="1" applyFill="1" applyBorder="1" applyAlignment="1" applyProtection="1">
      <alignment horizontal="center" vertical="center"/>
      <protection hidden="1"/>
    </xf>
    <xf numFmtId="2" fontId="52" fillId="0" borderId="84" xfId="62" applyNumberFormat="1" applyFont="1" applyFill="1" applyBorder="1" applyAlignment="1" applyProtection="1">
      <alignment horizontal="center" vertical="center"/>
      <protection hidden="1"/>
    </xf>
    <xf numFmtId="2" fontId="52" fillId="0" borderId="85" xfId="62" applyNumberFormat="1" applyFont="1" applyFill="1" applyBorder="1" applyAlignment="1" applyProtection="1">
      <alignment horizontal="center" vertical="center"/>
      <protection hidden="1"/>
    </xf>
    <xf numFmtId="0" fontId="52" fillId="0" borderId="14" xfId="62" applyFont="1" applyFill="1" applyBorder="1" applyAlignment="1" applyProtection="1">
      <alignment horizontal="left" vertical="center" wrapText="1"/>
      <protection hidden="1"/>
    </xf>
    <xf numFmtId="0" fontId="50" fillId="0" borderId="16" xfId="62" applyFont="1" applyFill="1" applyBorder="1" applyAlignment="1" applyProtection="1">
      <alignment horizontal="center" vertical="center" wrapText="1"/>
      <protection hidden="1"/>
    </xf>
    <xf numFmtId="1" fontId="50" fillId="0" borderId="16" xfId="62" applyNumberFormat="1" applyFont="1" applyFill="1" applyBorder="1" applyAlignment="1" applyProtection="1">
      <alignment horizontal="center" vertical="center"/>
      <protection hidden="1"/>
    </xf>
    <xf numFmtId="0" fontId="50" fillId="0" borderId="86" xfId="62" applyFont="1" applyFill="1" applyBorder="1" applyAlignment="1" applyProtection="1">
      <alignment horizontal="center" vertical="center"/>
      <protection hidden="1"/>
    </xf>
    <xf numFmtId="1" fontId="52" fillId="0" borderId="81" xfId="62" applyNumberFormat="1" applyFont="1" applyFill="1" applyBorder="1" applyAlignment="1" applyProtection="1">
      <alignment horizontal="center" vertical="center"/>
      <protection hidden="1"/>
    </xf>
    <xf numFmtId="1" fontId="52" fillId="0" borderId="10" xfId="62" applyNumberFormat="1" applyFont="1" applyFill="1" applyBorder="1" applyAlignment="1" applyProtection="1">
      <alignment horizontal="center" vertical="center"/>
      <protection hidden="1"/>
    </xf>
    <xf numFmtId="1" fontId="52" fillId="0" borderId="11" xfId="62" applyNumberFormat="1" applyFont="1" applyFill="1" applyBorder="1" applyAlignment="1" applyProtection="1">
      <alignment horizontal="center" vertical="center"/>
      <protection hidden="1"/>
    </xf>
    <xf numFmtId="2" fontId="52" fillId="0" borderId="16" xfId="62" applyNumberFormat="1" applyFont="1" applyFill="1" applyBorder="1" applyAlignment="1" applyProtection="1">
      <alignment horizontal="center" vertical="center"/>
      <protection hidden="1"/>
    </xf>
    <xf numFmtId="2" fontId="52" fillId="0" borderId="10" xfId="62" applyNumberFormat="1" applyFont="1" applyFill="1" applyBorder="1" applyAlignment="1" applyProtection="1">
      <alignment horizontal="center" vertical="center"/>
      <protection hidden="1"/>
    </xf>
    <xf numFmtId="177" fontId="51" fillId="0" borderId="10" xfId="55" applyNumberFormat="1" applyFont="1" applyFill="1" applyBorder="1" applyAlignment="1">
      <alignment horizontal="left" vertical="center" wrapText="1"/>
      <protection/>
    </xf>
    <xf numFmtId="177" fontId="52" fillId="0" borderId="81" xfId="62" applyNumberFormat="1" applyFont="1" applyFill="1" applyBorder="1" applyAlignment="1" applyProtection="1">
      <alignment horizontal="center" vertical="center"/>
      <protection hidden="1"/>
    </xf>
    <xf numFmtId="177" fontId="51" fillId="0" borderId="16" xfId="55" applyNumberFormat="1" applyFont="1" applyFill="1" applyBorder="1" applyAlignment="1">
      <alignment horizontal="center" vertical="center"/>
      <protection/>
    </xf>
    <xf numFmtId="2" fontId="51" fillId="0" borderId="16" xfId="55" applyNumberFormat="1" applyFont="1" applyFill="1" applyBorder="1" applyAlignment="1">
      <alignment horizontal="center" vertical="center"/>
      <protection/>
    </xf>
    <xf numFmtId="0" fontId="52" fillId="0" borderId="82" xfId="62" applyFont="1" applyFill="1" applyBorder="1" applyProtection="1">
      <alignment/>
      <protection hidden="1"/>
    </xf>
    <xf numFmtId="182" fontId="55" fillId="33" borderId="80" xfId="55" applyNumberFormat="1" applyFont="1" applyFill="1" applyBorder="1" applyAlignment="1">
      <alignment horizontal="center" vertical="center"/>
      <protection/>
    </xf>
    <xf numFmtId="177" fontId="51" fillId="33" borderId="87" xfId="55" applyNumberFormat="1" applyFont="1" applyFill="1" applyBorder="1" applyAlignment="1">
      <alignment horizontal="center" vertical="center"/>
      <protection/>
    </xf>
    <xf numFmtId="2" fontId="55" fillId="0" borderId="88" xfId="55" applyNumberFormat="1" applyFont="1" applyFill="1" applyBorder="1" applyAlignment="1">
      <alignment horizontal="center" vertical="center"/>
      <protection/>
    </xf>
    <xf numFmtId="182" fontId="51" fillId="33" borderId="82" xfId="55" applyNumberFormat="1" applyFont="1" applyFill="1" applyBorder="1" applyAlignment="1">
      <alignment horizontal="center" vertical="center"/>
      <protection/>
    </xf>
    <xf numFmtId="2" fontId="55" fillId="33" borderId="89" xfId="55" applyNumberFormat="1" applyFont="1" applyFill="1" applyBorder="1" applyAlignment="1">
      <alignment horizontal="center" vertical="center"/>
      <protection/>
    </xf>
    <xf numFmtId="177" fontId="51" fillId="33" borderId="90" xfId="55" applyNumberFormat="1" applyFont="1" applyFill="1" applyBorder="1" applyAlignment="1">
      <alignment horizontal="center" vertical="center"/>
      <protection/>
    </xf>
    <xf numFmtId="2" fontId="55" fillId="33" borderId="91" xfId="55" applyNumberFormat="1" applyFont="1" applyFill="1" applyBorder="1" applyAlignment="1">
      <alignment horizontal="center" vertical="center"/>
      <protection/>
    </xf>
    <xf numFmtId="187" fontId="51" fillId="33" borderId="78" xfId="55" applyNumberFormat="1" applyFont="1" applyFill="1" applyBorder="1" applyAlignment="1">
      <alignment horizontal="center" vertical="center"/>
      <protection/>
    </xf>
    <xf numFmtId="2" fontId="55" fillId="33" borderId="92" xfId="55" applyNumberFormat="1" applyFont="1" applyFill="1" applyBorder="1" applyAlignment="1">
      <alignment horizontal="center" vertical="center"/>
      <protection/>
    </xf>
    <xf numFmtId="2" fontId="52" fillId="0" borderId="93" xfId="62" applyNumberFormat="1" applyFont="1" applyFill="1" applyBorder="1" applyAlignment="1" applyProtection="1">
      <alignment horizontal="center" vertical="center"/>
      <protection hidden="1"/>
    </xf>
    <xf numFmtId="2" fontId="52" fillId="0" borderId="0" xfId="62" applyNumberFormat="1" applyFont="1" applyFill="1" applyBorder="1" applyAlignment="1" applyProtection="1">
      <alignment horizontal="center" vertical="center"/>
      <protection hidden="1"/>
    </xf>
    <xf numFmtId="2" fontId="52" fillId="0" borderId="94" xfId="62" applyNumberFormat="1" applyFont="1" applyFill="1" applyBorder="1" applyAlignment="1" applyProtection="1">
      <alignment horizontal="center" vertical="center"/>
      <protection hidden="1"/>
    </xf>
    <xf numFmtId="2" fontId="52" fillId="0" borderId="95" xfId="62" applyNumberFormat="1" applyFont="1" applyFill="1" applyBorder="1" applyAlignment="1" applyProtection="1">
      <alignment horizontal="center" vertical="center"/>
      <protection hidden="1"/>
    </xf>
    <xf numFmtId="2" fontId="52" fillId="0" borderId="96" xfId="62" applyNumberFormat="1" applyFont="1" applyFill="1" applyBorder="1" applyAlignment="1" applyProtection="1">
      <alignment horizontal="center" vertical="center"/>
      <protection hidden="1"/>
    </xf>
    <xf numFmtId="2" fontId="52" fillId="0" borderId="97" xfId="62" applyNumberFormat="1" applyFont="1" applyFill="1" applyBorder="1" applyAlignment="1" applyProtection="1">
      <alignment horizontal="center" vertical="center"/>
      <protection hidden="1"/>
    </xf>
    <xf numFmtId="0" fontId="49" fillId="41" borderId="51" xfId="0" applyFont="1" applyFill="1" applyBorder="1" applyAlignment="1" applyProtection="1">
      <alignment horizontal="center" vertical="center"/>
      <protection hidden="1"/>
    </xf>
    <xf numFmtId="0" fontId="49" fillId="41" borderId="52" xfId="0" applyFont="1" applyFill="1" applyBorder="1" applyAlignment="1" applyProtection="1">
      <alignment horizontal="center" vertical="center"/>
      <protection hidden="1"/>
    </xf>
    <xf numFmtId="0" fontId="49" fillId="41" borderId="53" xfId="0" applyFont="1" applyFill="1" applyBorder="1" applyAlignment="1" applyProtection="1">
      <alignment horizontal="center" vertical="center"/>
      <protection hidden="1"/>
    </xf>
    <xf numFmtId="0" fontId="49" fillId="41" borderId="54" xfId="0" applyFont="1" applyFill="1" applyBorder="1" applyAlignment="1" applyProtection="1">
      <alignment horizontal="center" vertical="center"/>
      <protection hidden="1"/>
    </xf>
    <xf numFmtId="0" fontId="50" fillId="41" borderId="59" xfId="0" applyFont="1" applyFill="1" applyBorder="1" applyAlignment="1" applyProtection="1">
      <alignment horizontal="center" vertical="center"/>
      <protection hidden="1"/>
    </xf>
    <xf numFmtId="0" fontId="50" fillId="41" borderId="60" xfId="0" applyFont="1" applyFill="1" applyBorder="1" applyAlignment="1" applyProtection="1">
      <alignment horizontal="center" vertical="center"/>
      <protection hidden="1"/>
    </xf>
    <xf numFmtId="0" fontId="50" fillId="41" borderId="60" xfId="0" applyFont="1" applyFill="1" applyBorder="1" applyAlignment="1" applyProtection="1">
      <alignment horizontal="center" vertical="center"/>
      <protection hidden="1"/>
    </xf>
    <xf numFmtId="0" fontId="50" fillId="41" borderId="60" xfId="0" applyFont="1" applyFill="1" applyBorder="1" applyAlignment="1" applyProtection="1">
      <alignment horizontal="center" vertical="center" wrapText="1"/>
      <protection hidden="1"/>
    </xf>
    <xf numFmtId="0" fontId="50" fillId="41" borderId="98" xfId="0" applyFont="1" applyFill="1" applyBorder="1" applyAlignment="1" applyProtection="1">
      <alignment horizontal="center" vertical="center" wrapText="1"/>
      <protection hidden="1"/>
    </xf>
    <xf numFmtId="0" fontId="48" fillId="39" borderId="99" xfId="0" applyFont="1" applyFill="1" applyBorder="1" applyAlignment="1" applyProtection="1">
      <alignment horizontal="center" vertical="center"/>
      <protection hidden="1"/>
    </xf>
    <xf numFmtId="0" fontId="0" fillId="39" borderId="100" xfId="0" applyFont="1" applyFill="1" applyBorder="1" applyAlignment="1">
      <alignment horizontal="center" vertical="center"/>
    </xf>
    <xf numFmtId="0" fontId="48" fillId="39" borderId="101" xfId="0" applyFont="1" applyFill="1" applyBorder="1" applyAlignment="1" applyProtection="1">
      <alignment horizontal="center" vertical="center"/>
      <protection hidden="1"/>
    </xf>
    <xf numFmtId="0" fontId="0" fillId="39" borderId="101" xfId="0" applyFont="1" applyFill="1" applyBorder="1" applyAlignment="1">
      <alignment vertical="center"/>
    </xf>
    <xf numFmtId="0" fontId="0" fillId="39" borderId="102" xfId="0" applyFont="1" applyFill="1" applyBorder="1" applyAlignment="1">
      <alignment vertical="center"/>
    </xf>
    <xf numFmtId="0" fontId="53" fillId="40" borderId="23" xfId="62" applyFont="1" applyFill="1" applyBorder="1" applyAlignment="1" applyProtection="1">
      <alignment horizontal="center" vertical="center"/>
      <protection hidden="1"/>
    </xf>
    <xf numFmtId="0" fontId="53" fillId="40" borderId="21" xfId="62" applyFont="1" applyFill="1" applyBorder="1" applyAlignment="1" applyProtection="1">
      <alignment horizontal="center" vertical="center"/>
      <protection hidden="1"/>
    </xf>
    <xf numFmtId="0" fontId="53" fillId="40" borderId="17" xfId="62" applyFont="1" applyFill="1" applyBorder="1" applyAlignment="1" applyProtection="1">
      <alignment horizontal="center" vertical="center"/>
      <protection hidden="1"/>
    </xf>
    <xf numFmtId="0" fontId="53" fillId="40" borderId="103" xfId="62" applyFont="1" applyFill="1" applyBorder="1" applyAlignment="1" applyProtection="1">
      <alignment horizontal="center" vertical="center"/>
      <protection hidden="1"/>
    </xf>
    <xf numFmtId="2" fontId="51" fillId="33" borderId="78" xfId="55" applyNumberFormat="1" applyFont="1" applyFill="1" applyBorder="1" applyAlignment="1">
      <alignment horizontal="center" vertical="center"/>
      <protection/>
    </xf>
    <xf numFmtId="2" fontId="51" fillId="0" borderId="104" xfId="62" applyNumberFormat="1" applyFont="1" applyFill="1" applyBorder="1" applyAlignment="1" applyProtection="1">
      <alignment horizontal="center" vertical="center"/>
      <protection hidden="1"/>
    </xf>
    <xf numFmtId="2" fontId="51" fillId="0" borderId="18" xfId="62" applyNumberFormat="1" applyFont="1" applyFill="1" applyBorder="1" applyAlignment="1" applyProtection="1">
      <alignment horizontal="center" vertical="center"/>
      <protection hidden="1"/>
    </xf>
    <xf numFmtId="2" fontId="51" fillId="0" borderId="12" xfId="62" applyNumberFormat="1" applyFont="1" applyFill="1" applyBorder="1" applyAlignment="1" applyProtection="1">
      <alignment horizontal="center" vertical="center"/>
      <protection hidden="1"/>
    </xf>
    <xf numFmtId="2" fontId="51" fillId="0" borderId="105" xfId="62" applyNumberFormat="1" applyFont="1" applyFill="1" applyBorder="1" applyAlignment="1" applyProtection="1">
      <alignment horizontal="center" vertical="center"/>
      <protection hidden="1"/>
    </xf>
    <xf numFmtId="2" fontId="51" fillId="0" borderId="21" xfId="62" applyNumberFormat="1" applyFont="1" applyFill="1" applyBorder="1" applyAlignment="1" applyProtection="1">
      <alignment horizontal="center" vertical="center"/>
      <protection hidden="1"/>
    </xf>
    <xf numFmtId="2" fontId="51" fillId="0" borderId="11" xfId="62" applyNumberFormat="1" applyFont="1" applyFill="1" applyBorder="1" applyAlignment="1" applyProtection="1">
      <alignment horizontal="center" vertical="center"/>
      <protection hidden="1"/>
    </xf>
    <xf numFmtId="0" fontId="53" fillId="40" borderId="11" xfId="62" applyFont="1" applyFill="1" applyBorder="1" applyAlignment="1" applyProtection="1">
      <alignment horizontal="center" vertical="center"/>
      <protection hidden="1"/>
    </xf>
    <xf numFmtId="2" fontId="51" fillId="0" borderId="81" xfId="62" applyNumberFormat="1" applyFont="1" applyFill="1" applyBorder="1" applyAlignment="1" applyProtection="1">
      <alignment horizontal="center" vertical="center"/>
      <protection hidden="1"/>
    </xf>
    <xf numFmtId="0" fontId="51" fillId="0" borderId="15" xfId="62" applyFont="1" applyFill="1" applyBorder="1" applyAlignment="1" applyProtection="1">
      <alignment horizontal="center" vertical="center"/>
      <protection hidden="1"/>
    </xf>
    <xf numFmtId="177" fontId="51" fillId="0" borderId="10" xfId="62" applyNumberFormat="1" applyFont="1" applyFill="1" applyBorder="1" applyAlignment="1" applyProtection="1">
      <alignment horizontal="center" vertical="center"/>
      <protection hidden="1"/>
    </xf>
    <xf numFmtId="2" fontId="51" fillId="0" borderId="10" xfId="62" applyNumberFormat="1" applyFont="1" applyFill="1" applyBorder="1" applyAlignment="1" applyProtection="1">
      <alignment horizontal="center" vertical="center"/>
      <protection hidden="1"/>
    </xf>
    <xf numFmtId="177" fontId="51" fillId="0" borderId="13" xfId="62" applyNumberFormat="1" applyFont="1" applyFill="1" applyBorder="1" applyAlignment="1" applyProtection="1">
      <alignment horizontal="center" vertical="center"/>
      <protection hidden="1"/>
    </xf>
    <xf numFmtId="2" fontId="51" fillId="0" borderId="13" xfId="62" applyNumberFormat="1" applyFont="1" applyFill="1" applyBorder="1" applyAlignment="1" applyProtection="1">
      <alignment horizontal="center" vertical="center"/>
      <protection hidden="1"/>
    </xf>
    <xf numFmtId="2" fontId="55" fillId="0" borderId="106" xfId="55" applyNumberFormat="1" applyFont="1" applyFill="1" applyBorder="1" applyAlignment="1">
      <alignment horizontal="center" vertical="center"/>
      <protection/>
    </xf>
    <xf numFmtId="177" fontId="51" fillId="0" borderId="78" xfId="55" applyNumberFormat="1" applyFont="1" applyFill="1" applyBorder="1" applyAlignment="1">
      <alignment horizontal="center" vertical="center"/>
      <protection/>
    </xf>
    <xf numFmtId="182" fontId="51" fillId="0" borderId="78" xfId="55" applyNumberFormat="1" applyFont="1" applyFill="1" applyBorder="1" applyAlignment="1">
      <alignment horizontal="center" vertical="center"/>
      <protection/>
    </xf>
    <xf numFmtId="2" fontId="55" fillId="33" borderId="80" xfId="55" applyNumberFormat="1" applyFont="1" applyFill="1" applyBorder="1" applyAlignment="1">
      <alignment horizontal="center" vertical="center"/>
      <protection/>
    </xf>
    <xf numFmtId="0" fontId="50" fillId="0" borderId="10" xfId="62" applyFont="1" applyFill="1" applyBorder="1" applyAlignment="1" applyProtection="1">
      <alignment horizontal="center" wrapText="1"/>
      <protection hidden="1"/>
    </xf>
    <xf numFmtId="1" fontId="50" fillId="0" borderId="10" xfId="62" applyNumberFormat="1" applyFont="1" applyFill="1" applyBorder="1" applyProtection="1">
      <alignment/>
      <protection hidden="1"/>
    </xf>
    <xf numFmtId="2" fontId="55" fillId="33" borderId="76" xfId="55" applyNumberFormat="1" applyFont="1" applyFill="1" applyBorder="1" applyAlignment="1">
      <alignment horizontal="center" vertical="center"/>
      <protection/>
    </xf>
    <xf numFmtId="2" fontId="55" fillId="33" borderId="107" xfId="55" applyNumberFormat="1" applyFont="1" applyFill="1" applyBorder="1" applyAlignment="1">
      <alignment horizontal="center" vertical="center"/>
      <protection/>
    </xf>
    <xf numFmtId="2" fontId="55" fillId="33" borderId="108" xfId="55" applyNumberFormat="1" applyFont="1" applyFill="1" applyBorder="1" applyAlignment="1">
      <alignment horizontal="center" vertical="center"/>
      <protection/>
    </xf>
    <xf numFmtId="2" fontId="51" fillId="0" borderId="105" xfId="62" applyNumberFormat="1" applyFont="1" applyFill="1" applyBorder="1" applyAlignment="1" applyProtection="1">
      <alignment horizontal="center" vertical="center"/>
      <protection hidden="1"/>
    </xf>
    <xf numFmtId="2" fontId="51" fillId="0" borderId="21" xfId="62" applyNumberFormat="1" applyFont="1" applyFill="1" applyBorder="1" applyAlignment="1" applyProtection="1">
      <alignment horizontal="center" vertical="center"/>
      <protection hidden="1"/>
    </xf>
    <xf numFmtId="2" fontId="51" fillId="0" borderId="11" xfId="62" applyNumberFormat="1" applyFont="1" applyFill="1" applyBorder="1" applyAlignment="1" applyProtection="1">
      <alignment horizontal="center" vertical="center"/>
      <protection hidden="1"/>
    </xf>
    <xf numFmtId="2" fontId="51" fillId="0" borderId="21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 2" xfId="57"/>
    <cellStyle name="Обычный 2 3" xfId="58"/>
    <cellStyle name="Обычный 2 4" xfId="59"/>
    <cellStyle name="Обычный 3" xfId="60"/>
    <cellStyle name="Обычный 4" xfId="61"/>
    <cellStyle name="Обычный_Прайс ц.п март 200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3F3F3"/>
      <rgbColor rgb="00EAEAEA"/>
      <rgbColor rgb="00CCFFFF"/>
      <rgbColor rgb="00660066"/>
      <rgbColor rgb="00FF8080"/>
      <rgbColor rgb="000066CC"/>
      <rgbColor rgb="00CCCCFF"/>
      <rgbColor rgb="00414141"/>
      <rgbColor rgb="00EAEAEA"/>
      <rgbColor rgb="00E0E0E0"/>
      <rgbColor rgb="00FF554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pn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90;&#1086;&#1087; &#1093;&#1072;&#1091;&#1089;'!A1" /><Relationship Id="rId2" Type="http://schemas.openxmlformats.org/officeDocument/2006/relationships/hyperlink" Target="#&#1076;&#1080;&#1089;&#1082;&#1086;&#1085;&#109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46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47.jpeg" /><Relationship Id="rId24" Type="http://schemas.openxmlformats.org/officeDocument/2006/relationships/image" Target="../media/image48.jpeg" /><Relationship Id="rId25" Type="http://schemas.openxmlformats.org/officeDocument/2006/relationships/image" Target="../media/image22.jpeg" /><Relationship Id="rId26" Type="http://schemas.openxmlformats.org/officeDocument/2006/relationships/image" Target="../media/image23.jpeg" /><Relationship Id="rId27" Type="http://schemas.openxmlformats.org/officeDocument/2006/relationships/image" Target="../media/image49.jpeg" /><Relationship Id="rId28" Type="http://schemas.openxmlformats.org/officeDocument/2006/relationships/image" Target="../media/image24.png" /><Relationship Id="rId29" Type="http://schemas.openxmlformats.org/officeDocument/2006/relationships/image" Target="../media/image25.jpeg" /><Relationship Id="rId30" Type="http://schemas.openxmlformats.org/officeDocument/2006/relationships/image" Target="../media/image26.jpeg" /><Relationship Id="rId31" Type="http://schemas.openxmlformats.org/officeDocument/2006/relationships/image" Target="../media/image27.jpeg" /><Relationship Id="rId32" Type="http://schemas.openxmlformats.org/officeDocument/2006/relationships/image" Target="../media/image28.jpeg" /><Relationship Id="rId33" Type="http://schemas.openxmlformats.org/officeDocument/2006/relationships/image" Target="../media/image50.jpeg" /><Relationship Id="rId34" Type="http://schemas.openxmlformats.org/officeDocument/2006/relationships/image" Target="../media/image51.jpeg" /><Relationship Id="rId35" Type="http://schemas.openxmlformats.org/officeDocument/2006/relationships/image" Target="../media/image29.jpeg" /><Relationship Id="rId36" Type="http://schemas.openxmlformats.org/officeDocument/2006/relationships/image" Target="../media/image30.jpeg" /><Relationship Id="rId37" Type="http://schemas.openxmlformats.org/officeDocument/2006/relationships/image" Target="../media/image31.png" /><Relationship Id="rId38" Type="http://schemas.openxmlformats.org/officeDocument/2006/relationships/image" Target="../media/image32.png" /><Relationship Id="rId39" Type="http://schemas.openxmlformats.org/officeDocument/2006/relationships/image" Target="../media/image52.jpeg" /><Relationship Id="rId40" Type="http://schemas.openxmlformats.org/officeDocument/2006/relationships/image" Target="../media/image53.jpeg" /><Relationship Id="rId41" Type="http://schemas.openxmlformats.org/officeDocument/2006/relationships/image" Target="../media/image33.jpeg" /><Relationship Id="rId42" Type="http://schemas.openxmlformats.org/officeDocument/2006/relationships/image" Target="../media/image34.jpeg" /><Relationship Id="rId43" Type="http://schemas.openxmlformats.org/officeDocument/2006/relationships/image" Target="../media/image35.jpeg" /><Relationship Id="rId44" Type="http://schemas.openxmlformats.org/officeDocument/2006/relationships/image" Target="../media/image36.png" /><Relationship Id="rId45" Type="http://schemas.openxmlformats.org/officeDocument/2006/relationships/image" Target="../media/image37.jpeg" /><Relationship Id="rId46" Type="http://schemas.openxmlformats.org/officeDocument/2006/relationships/image" Target="../media/image38.jpeg" /><Relationship Id="rId47" Type="http://schemas.openxmlformats.org/officeDocument/2006/relationships/image" Target="../media/image39.jpeg" /><Relationship Id="rId48" Type="http://schemas.openxmlformats.org/officeDocument/2006/relationships/image" Target="../media/image40.jpeg" /><Relationship Id="rId49" Type="http://schemas.openxmlformats.org/officeDocument/2006/relationships/image" Target="../media/image41.jpeg" /><Relationship Id="rId50" Type="http://schemas.openxmlformats.org/officeDocument/2006/relationships/image" Target="../media/image42.jpeg" /><Relationship Id="rId51" Type="http://schemas.openxmlformats.org/officeDocument/2006/relationships/image" Target="../media/image43.jpeg" /><Relationship Id="rId52" Type="http://schemas.openxmlformats.org/officeDocument/2006/relationships/image" Target="../media/image44.png" /><Relationship Id="rId53" Type="http://schemas.openxmlformats.org/officeDocument/2006/relationships/hyperlink" Target="#&#1089;&#1082;&#1083;&#1072;&#1076;!A1" /><Relationship Id="rId54" Type="http://schemas.openxmlformats.org/officeDocument/2006/relationships/hyperlink" Target="#&#1076;&#1080;&#1089;&#1082;&#1086;&#1085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22</xdr:row>
      <xdr:rowOff>209550</xdr:rowOff>
    </xdr:from>
    <xdr:to>
      <xdr:col>4</xdr:col>
      <xdr:colOff>866775</xdr:colOff>
      <xdr:row>23</xdr:row>
      <xdr:rowOff>228600</xdr:rowOff>
    </xdr:to>
    <xdr:pic>
      <xdr:nvPicPr>
        <xdr:cNvPr id="1" name="Picture 1" descr="Боковая об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038725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28575</xdr:rowOff>
    </xdr:from>
    <xdr:to>
      <xdr:col>4</xdr:col>
      <xdr:colOff>476250</xdr:colOff>
      <xdr:row>28</xdr:row>
      <xdr:rowOff>47625</xdr:rowOff>
    </xdr:to>
    <xdr:pic>
      <xdr:nvPicPr>
        <xdr:cNvPr id="2" name="Picture 2" descr="Аэроэлемент AF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603885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28</xdr:row>
      <xdr:rowOff>76200</xdr:rowOff>
    </xdr:from>
    <xdr:to>
      <xdr:col>4</xdr:col>
      <xdr:colOff>904875</xdr:colOff>
      <xdr:row>28</xdr:row>
      <xdr:rowOff>285750</xdr:rowOff>
    </xdr:to>
    <xdr:pic>
      <xdr:nvPicPr>
        <xdr:cNvPr id="3" name="Picture 3" descr="Рисунок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6381750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24</xdr:row>
      <xdr:rowOff>9525</xdr:rowOff>
    </xdr:from>
    <xdr:to>
      <xdr:col>4</xdr:col>
      <xdr:colOff>876300</xdr:colOff>
      <xdr:row>25</xdr:row>
      <xdr:rowOff>161925</xdr:rowOff>
    </xdr:to>
    <xdr:pic>
      <xdr:nvPicPr>
        <xdr:cNvPr id="4" name="Picture 4" descr="Фирафик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54864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57150</xdr:rowOff>
    </xdr:from>
    <xdr:to>
      <xdr:col>4</xdr:col>
      <xdr:colOff>857250</xdr:colOff>
      <xdr:row>61</xdr:row>
      <xdr:rowOff>352425</xdr:rowOff>
    </xdr:to>
    <xdr:pic>
      <xdr:nvPicPr>
        <xdr:cNvPr id="5" name="Picture 5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1642110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61</xdr:row>
      <xdr:rowOff>9525</xdr:rowOff>
    </xdr:from>
    <xdr:to>
      <xdr:col>4</xdr:col>
      <xdr:colOff>314325</xdr:colOff>
      <xdr:row>61</xdr:row>
      <xdr:rowOff>381000</xdr:rowOff>
    </xdr:to>
    <xdr:pic>
      <xdr:nvPicPr>
        <xdr:cNvPr id="6" name="Picture 6" descr="Опор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16373475"/>
          <a:ext cx="152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63</xdr:row>
      <xdr:rowOff>19050</xdr:rowOff>
    </xdr:from>
    <xdr:to>
      <xdr:col>4</xdr:col>
      <xdr:colOff>685800</xdr:colOff>
      <xdr:row>63</xdr:row>
      <xdr:rowOff>352425</xdr:rowOff>
    </xdr:to>
    <xdr:pic>
      <xdr:nvPicPr>
        <xdr:cNvPr id="7" name="Picture 7" descr="Решёт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71831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64</xdr:row>
      <xdr:rowOff>0</xdr:rowOff>
    </xdr:from>
    <xdr:to>
      <xdr:col>4</xdr:col>
      <xdr:colOff>838200</xdr:colOff>
      <xdr:row>64</xdr:row>
      <xdr:rowOff>285750</xdr:rowOff>
    </xdr:to>
    <xdr:pic>
      <xdr:nvPicPr>
        <xdr:cNvPr id="8" name="Picture 8" descr="Скоба решётки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17545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67</xdr:row>
      <xdr:rowOff>28575</xdr:rowOff>
    </xdr:from>
    <xdr:to>
      <xdr:col>4</xdr:col>
      <xdr:colOff>752475</xdr:colOff>
      <xdr:row>68</xdr:row>
      <xdr:rowOff>28575</xdr:rowOff>
    </xdr:to>
    <xdr:pic>
      <xdr:nvPicPr>
        <xdr:cNvPr id="9" name="Picture 9" descr="Крепление 2"/>
        <xdr:cNvPicPr preferRelativeResize="1">
          <a:picLocks noChangeAspect="1"/>
        </xdr:cNvPicPr>
      </xdr:nvPicPr>
      <xdr:blipFill>
        <a:blip r:embed="rId9"/>
        <a:srcRect l="-1586" t="9091"/>
        <a:stretch>
          <a:fillRect/>
        </a:stretch>
      </xdr:blipFill>
      <xdr:spPr>
        <a:xfrm>
          <a:off x="1533525" y="184785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68</xdr:row>
      <xdr:rowOff>171450</xdr:rowOff>
    </xdr:from>
    <xdr:to>
      <xdr:col>4</xdr:col>
      <xdr:colOff>361950</xdr:colOff>
      <xdr:row>68</xdr:row>
      <xdr:rowOff>609600</xdr:rowOff>
    </xdr:to>
    <xdr:pic>
      <xdr:nvPicPr>
        <xdr:cNvPr id="10" name="Picture 10" descr="Противоветровой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640000">
          <a:off x="1504950" y="18907125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70</xdr:row>
      <xdr:rowOff>114300</xdr:rowOff>
    </xdr:from>
    <xdr:to>
      <xdr:col>4</xdr:col>
      <xdr:colOff>876300</xdr:colOff>
      <xdr:row>71</xdr:row>
      <xdr:rowOff>85725</xdr:rowOff>
    </xdr:to>
    <xdr:pic>
      <xdr:nvPicPr>
        <xdr:cNvPr id="11" name="Picture 11" descr="Шуруп2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1984057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71</xdr:row>
      <xdr:rowOff>28575</xdr:rowOff>
    </xdr:from>
    <xdr:to>
      <xdr:col>4</xdr:col>
      <xdr:colOff>447675</xdr:colOff>
      <xdr:row>71</xdr:row>
      <xdr:rowOff>238125</xdr:rowOff>
    </xdr:to>
    <xdr:pic>
      <xdr:nvPicPr>
        <xdr:cNvPr id="12" name="Picture 12" descr="Зажим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9860000">
          <a:off x="1495425" y="20088225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</xdr:row>
      <xdr:rowOff>76200</xdr:rowOff>
    </xdr:from>
    <xdr:to>
      <xdr:col>4</xdr:col>
      <xdr:colOff>638175</xdr:colOff>
      <xdr:row>36</xdr:row>
      <xdr:rowOff>104775</xdr:rowOff>
    </xdr:to>
    <xdr:pic>
      <xdr:nvPicPr>
        <xdr:cNvPr id="13" name="Picture 13" descr="Ендова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19225" y="857250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36</xdr:row>
      <xdr:rowOff>133350</xdr:rowOff>
    </xdr:from>
    <xdr:to>
      <xdr:col>4</xdr:col>
      <xdr:colOff>600075</xdr:colOff>
      <xdr:row>37</xdr:row>
      <xdr:rowOff>161925</xdr:rowOff>
    </xdr:to>
    <xdr:pic>
      <xdr:nvPicPr>
        <xdr:cNvPr id="14" name="Picture 14" descr="Пороло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0" y="90106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37</xdr:row>
      <xdr:rowOff>28575</xdr:rowOff>
    </xdr:from>
    <xdr:to>
      <xdr:col>4</xdr:col>
      <xdr:colOff>904875</xdr:colOff>
      <xdr:row>38</xdr:row>
      <xdr:rowOff>104775</xdr:rowOff>
    </xdr:to>
    <xdr:pic>
      <xdr:nvPicPr>
        <xdr:cNvPr id="15" name="Picture 15" descr="Гермлента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-2438" r="13636"/>
        <a:stretch>
          <a:fillRect/>
        </a:stretch>
      </xdr:blipFill>
      <xdr:spPr>
        <a:xfrm>
          <a:off x="1933575" y="9267825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29</xdr:row>
      <xdr:rowOff>38100</xdr:rowOff>
    </xdr:from>
    <xdr:to>
      <xdr:col>4</xdr:col>
      <xdr:colOff>533400</xdr:colOff>
      <xdr:row>30</xdr:row>
      <xdr:rowOff>209550</xdr:rowOff>
    </xdr:to>
    <xdr:pic>
      <xdr:nvPicPr>
        <xdr:cNvPr id="16" name="Picture 17" descr="Металрол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09700" y="66675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64</xdr:row>
      <xdr:rowOff>180975</xdr:rowOff>
    </xdr:from>
    <xdr:to>
      <xdr:col>4</xdr:col>
      <xdr:colOff>438150</xdr:colOff>
      <xdr:row>65</xdr:row>
      <xdr:rowOff>104775</xdr:rowOff>
    </xdr:to>
    <xdr:pic>
      <xdr:nvPicPr>
        <xdr:cNvPr id="17" name="Picture 18" descr="Скоба снегоостанавливающая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54115">
          <a:off x="1581150" y="177260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33</xdr:row>
      <xdr:rowOff>0</xdr:rowOff>
    </xdr:from>
    <xdr:to>
      <xdr:col>4</xdr:col>
      <xdr:colOff>561975</xdr:colOff>
      <xdr:row>33</xdr:row>
      <xdr:rowOff>314325</xdr:rowOff>
    </xdr:to>
    <xdr:pic>
      <xdr:nvPicPr>
        <xdr:cNvPr id="18" name="Picture 19" descr="Вентлента2"/>
        <xdr:cNvPicPr preferRelativeResize="1">
          <a:picLocks noChangeAspect="1"/>
        </xdr:cNvPicPr>
      </xdr:nvPicPr>
      <xdr:blipFill>
        <a:blip r:embed="rId18"/>
        <a:srcRect l="6121" t="12500" b="17500"/>
        <a:stretch>
          <a:fillRect/>
        </a:stretch>
      </xdr:blipFill>
      <xdr:spPr>
        <a:xfrm>
          <a:off x="1428750" y="7810500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</xdr:row>
      <xdr:rowOff>171450</xdr:rowOff>
    </xdr:from>
    <xdr:to>
      <xdr:col>4</xdr:col>
      <xdr:colOff>485775</xdr:colOff>
      <xdr:row>25</xdr:row>
      <xdr:rowOff>76200</xdr:rowOff>
    </xdr:to>
    <xdr:pic>
      <xdr:nvPicPr>
        <xdr:cNvPr id="19" name="Picture 20" descr="Коньковый2jpg"/>
        <xdr:cNvPicPr preferRelativeResize="1">
          <a:picLocks noChangeAspect="1"/>
        </xdr:cNvPicPr>
      </xdr:nvPicPr>
      <xdr:blipFill>
        <a:blip r:embed="rId19"/>
        <a:srcRect l="13043" t="-2941" r="8695"/>
        <a:stretch>
          <a:fillRect/>
        </a:stretch>
      </xdr:blipFill>
      <xdr:spPr>
        <a:xfrm>
          <a:off x="1447800" y="53244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30</xdr:row>
      <xdr:rowOff>161925</xdr:rowOff>
    </xdr:from>
    <xdr:to>
      <xdr:col>4</xdr:col>
      <xdr:colOff>885825</xdr:colOff>
      <xdr:row>31</xdr:row>
      <xdr:rowOff>142875</xdr:rowOff>
    </xdr:to>
    <xdr:pic>
      <xdr:nvPicPr>
        <xdr:cNvPr id="20" name="Picture 21" descr="Фигароль2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7086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514350</xdr:colOff>
      <xdr:row>23</xdr:row>
      <xdr:rowOff>57150</xdr:rowOff>
    </xdr:to>
    <xdr:pic>
      <xdr:nvPicPr>
        <xdr:cNvPr id="21" name="Picture 22" descr="Боковая2"/>
        <xdr:cNvPicPr preferRelativeResize="1">
          <a:picLocks noChangeAspect="1"/>
        </xdr:cNvPicPr>
      </xdr:nvPicPr>
      <xdr:blipFill>
        <a:blip r:embed="rId21"/>
        <a:srcRect l="10000" t="7505" b="11320"/>
        <a:stretch>
          <a:fillRect/>
        </a:stretch>
      </xdr:blipFill>
      <xdr:spPr>
        <a:xfrm>
          <a:off x="1476375" y="485775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</xdr:row>
      <xdr:rowOff>47625</xdr:rowOff>
    </xdr:from>
    <xdr:to>
      <xdr:col>4</xdr:col>
      <xdr:colOff>847725</xdr:colOff>
      <xdr:row>62</xdr:row>
      <xdr:rowOff>333375</xdr:rowOff>
    </xdr:to>
    <xdr:pic>
      <xdr:nvPicPr>
        <xdr:cNvPr id="22" name="Picture 25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16802100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62</xdr:row>
      <xdr:rowOff>47625</xdr:rowOff>
    </xdr:from>
    <xdr:to>
      <xdr:col>4</xdr:col>
      <xdr:colOff>333375</xdr:colOff>
      <xdr:row>62</xdr:row>
      <xdr:rowOff>381000</xdr:rowOff>
    </xdr:to>
    <xdr:pic>
      <xdr:nvPicPr>
        <xdr:cNvPr id="23" name="Picture 26" descr="Опора решётки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33525" y="1680210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35</xdr:row>
      <xdr:rowOff>333375</xdr:rowOff>
    </xdr:from>
    <xdr:to>
      <xdr:col>4</xdr:col>
      <xdr:colOff>885825</xdr:colOff>
      <xdr:row>36</xdr:row>
      <xdr:rowOff>142875</xdr:rowOff>
    </xdr:to>
    <xdr:pic>
      <xdr:nvPicPr>
        <xdr:cNvPr id="24" name="Picture 27" descr="Скобка ендовы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47875" y="88296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35</xdr:row>
      <xdr:rowOff>95250</xdr:rowOff>
    </xdr:from>
    <xdr:to>
      <xdr:col>4</xdr:col>
      <xdr:colOff>895350</xdr:colOff>
      <xdr:row>35</xdr:row>
      <xdr:rowOff>295275</xdr:rowOff>
    </xdr:to>
    <xdr:pic>
      <xdr:nvPicPr>
        <xdr:cNvPr id="25" name="Picture 28" descr="Скобка ендовы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57400" y="85915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33</xdr:row>
      <xdr:rowOff>0</xdr:rowOff>
    </xdr:from>
    <xdr:to>
      <xdr:col>4</xdr:col>
      <xdr:colOff>895350</xdr:colOff>
      <xdr:row>33</xdr:row>
      <xdr:rowOff>400050</xdr:rowOff>
    </xdr:to>
    <xdr:pic>
      <xdr:nvPicPr>
        <xdr:cNvPr id="26" name="Picture 30" descr="403"/>
        <xdr:cNvPicPr preferRelativeResize="1">
          <a:picLocks noChangeAspect="1"/>
        </xdr:cNvPicPr>
      </xdr:nvPicPr>
      <xdr:blipFill>
        <a:blip r:embed="rId24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</a:blip>
        <a:srcRect l="4347"/>
        <a:stretch>
          <a:fillRect/>
        </a:stretch>
      </xdr:blipFill>
      <xdr:spPr>
        <a:xfrm>
          <a:off x="1657350" y="78105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40</xdr:row>
      <xdr:rowOff>57150</xdr:rowOff>
    </xdr:from>
    <xdr:to>
      <xdr:col>4</xdr:col>
      <xdr:colOff>695325</xdr:colOff>
      <xdr:row>41</xdr:row>
      <xdr:rowOff>123825</xdr:rowOff>
    </xdr:to>
    <xdr:pic>
      <xdr:nvPicPr>
        <xdr:cNvPr id="27" name="Picture 31" descr="Вакафлекс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28775" y="10096500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41</xdr:row>
      <xdr:rowOff>0</xdr:rowOff>
    </xdr:from>
    <xdr:to>
      <xdr:col>4</xdr:col>
      <xdr:colOff>685800</xdr:colOff>
      <xdr:row>41</xdr:row>
      <xdr:rowOff>371475</xdr:rowOff>
    </xdr:to>
    <xdr:pic>
      <xdr:nvPicPr>
        <xdr:cNvPr id="28" name="Picture 32" descr="Планка Вака"/>
        <xdr:cNvPicPr preferRelativeResize="1">
          <a:picLocks noChangeAspect="1"/>
        </xdr:cNvPicPr>
      </xdr:nvPicPr>
      <xdr:blipFill>
        <a:blip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260000">
          <a:off x="1600200" y="103441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238125</xdr:rowOff>
    </xdr:from>
    <xdr:to>
      <xdr:col>4</xdr:col>
      <xdr:colOff>762000</xdr:colOff>
      <xdr:row>41</xdr:row>
      <xdr:rowOff>438150</xdr:rowOff>
    </xdr:to>
    <xdr:pic>
      <xdr:nvPicPr>
        <xdr:cNvPr id="29" name="Picture 33" descr="Шуруп с дюбелем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10582275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43</xdr:row>
      <xdr:rowOff>0</xdr:rowOff>
    </xdr:from>
    <xdr:to>
      <xdr:col>4</xdr:col>
      <xdr:colOff>847725</xdr:colOff>
      <xdr:row>43</xdr:row>
      <xdr:rowOff>152400</xdr:rowOff>
    </xdr:to>
    <xdr:pic>
      <xdr:nvPicPr>
        <xdr:cNvPr id="30" name="Picture 34" descr="Герметик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43050" y="113252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59</xdr:row>
      <xdr:rowOff>76200</xdr:rowOff>
    </xdr:from>
    <xdr:to>
      <xdr:col>4</xdr:col>
      <xdr:colOff>904875</xdr:colOff>
      <xdr:row>59</xdr:row>
      <xdr:rowOff>514350</xdr:rowOff>
    </xdr:to>
    <xdr:pic>
      <xdr:nvPicPr>
        <xdr:cNvPr id="31" name="Picture 40" descr="Рисунок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57375" y="155067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59</xdr:row>
      <xdr:rowOff>238125</xdr:rowOff>
    </xdr:from>
    <xdr:to>
      <xdr:col>4</xdr:col>
      <xdr:colOff>304800</xdr:colOff>
      <xdr:row>59</xdr:row>
      <xdr:rowOff>581025</xdr:rowOff>
    </xdr:to>
    <xdr:pic>
      <xdr:nvPicPr>
        <xdr:cNvPr id="32" name="Picture 41" descr="Рисунок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38275" y="156686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58</xdr:row>
      <xdr:rowOff>104775</xdr:rowOff>
    </xdr:from>
    <xdr:to>
      <xdr:col>4</xdr:col>
      <xdr:colOff>409575</xdr:colOff>
      <xdr:row>58</xdr:row>
      <xdr:rowOff>523875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1"/>
        <a:srcRect l="14285"/>
        <a:stretch>
          <a:fillRect/>
        </a:stretch>
      </xdr:blipFill>
      <xdr:spPr>
        <a:xfrm>
          <a:off x="1419225" y="14906625"/>
          <a:ext cx="381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58</xdr:row>
      <xdr:rowOff>533400</xdr:rowOff>
    </xdr:from>
    <xdr:to>
      <xdr:col>4</xdr:col>
      <xdr:colOff>485775</xdr:colOff>
      <xdr:row>59</xdr:row>
      <xdr:rowOff>323850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5335250"/>
          <a:ext cx="457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485775</xdr:colOff>
      <xdr:row>57</xdr:row>
      <xdr:rowOff>104775</xdr:rowOff>
    </xdr:from>
    <xdr:to>
      <xdr:col>4</xdr:col>
      <xdr:colOff>904875</xdr:colOff>
      <xdr:row>57</xdr:row>
      <xdr:rowOff>590550</xdr:rowOff>
    </xdr:to>
    <xdr:pic>
      <xdr:nvPicPr>
        <xdr:cNvPr id="35" name="Picture 46" descr="Рисунок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76425" y="14277975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57</xdr:row>
      <xdr:rowOff>238125</xdr:rowOff>
    </xdr:from>
    <xdr:to>
      <xdr:col>4</xdr:col>
      <xdr:colOff>257175</xdr:colOff>
      <xdr:row>57</xdr:row>
      <xdr:rowOff>571500</xdr:rowOff>
    </xdr:to>
    <xdr:pic>
      <xdr:nvPicPr>
        <xdr:cNvPr id="36" name="Picture 47" descr="Рисунок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85900" y="14411325"/>
          <a:ext cx="161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57</xdr:row>
      <xdr:rowOff>28575</xdr:rowOff>
    </xdr:from>
    <xdr:to>
      <xdr:col>4</xdr:col>
      <xdr:colOff>485775</xdr:colOff>
      <xdr:row>57</xdr:row>
      <xdr:rowOff>266700</xdr:rowOff>
    </xdr:to>
    <xdr:pic>
      <xdr:nvPicPr>
        <xdr:cNvPr id="37" name="Picture 48" descr="Рисунок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38300" y="142017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47625</xdr:rowOff>
    </xdr:from>
    <xdr:to>
      <xdr:col>4</xdr:col>
      <xdr:colOff>904875</xdr:colOff>
      <xdr:row>58</xdr:row>
      <xdr:rowOff>523875</xdr:rowOff>
    </xdr:to>
    <xdr:pic>
      <xdr:nvPicPr>
        <xdr:cNvPr id="38" name="Picture 49" descr="Рисунок15"/>
        <xdr:cNvPicPr preferRelativeResize="1">
          <a:picLocks noChangeAspect="1"/>
        </xdr:cNvPicPr>
      </xdr:nvPicPr>
      <xdr:blipFill>
        <a:blip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62125" y="148494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68</xdr:row>
      <xdr:rowOff>200025</xdr:rowOff>
    </xdr:from>
    <xdr:to>
      <xdr:col>4</xdr:col>
      <xdr:colOff>885825</xdr:colOff>
      <xdr:row>68</xdr:row>
      <xdr:rowOff>619125</xdr:rowOff>
    </xdr:to>
    <xdr:pic>
      <xdr:nvPicPr>
        <xdr:cNvPr id="39" name="Picture 50"/>
        <xdr:cNvPicPr preferRelativeResize="1">
          <a:picLocks noChangeAspect="1"/>
        </xdr:cNvPicPr>
      </xdr:nvPicPr>
      <xdr:blipFill>
        <a:blip r:embed="rId36"/>
        <a:srcRect l="13043" r="10870"/>
        <a:stretch>
          <a:fillRect/>
        </a:stretch>
      </xdr:blipFill>
      <xdr:spPr>
        <a:xfrm>
          <a:off x="1943100" y="18935700"/>
          <a:ext cx="333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16</xdr:row>
      <xdr:rowOff>0</xdr:rowOff>
    </xdr:from>
    <xdr:to>
      <xdr:col>4</xdr:col>
      <xdr:colOff>428625</xdr:colOff>
      <xdr:row>17</xdr:row>
      <xdr:rowOff>9525</xdr:rowOff>
    </xdr:to>
    <xdr:pic>
      <xdr:nvPicPr>
        <xdr:cNvPr id="40" name="Picture 51" descr="Рисунок1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19225" y="32956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16</xdr:row>
      <xdr:rowOff>161925</xdr:rowOff>
    </xdr:from>
    <xdr:to>
      <xdr:col>4</xdr:col>
      <xdr:colOff>790575</xdr:colOff>
      <xdr:row>17</xdr:row>
      <xdr:rowOff>142875</xdr:rowOff>
    </xdr:to>
    <xdr:pic>
      <xdr:nvPicPr>
        <xdr:cNvPr id="41" name="Picture 52" descr="Коньковая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95475" y="34575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17</xdr:row>
      <xdr:rowOff>114300</xdr:rowOff>
    </xdr:from>
    <xdr:to>
      <xdr:col>4</xdr:col>
      <xdr:colOff>352425</xdr:colOff>
      <xdr:row>18</xdr:row>
      <xdr:rowOff>66675</xdr:rowOff>
    </xdr:to>
    <xdr:pic>
      <xdr:nvPicPr>
        <xdr:cNvPr id="42" name="Picture 53" descr="Начальнохребтовая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47800" y="367665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18</xdr:row>
      <xdr:rowOff>142875</xdr:rowOff>
    </xdr:from>
    <xdr:to>
      <xdr:col>4</xdr:col>
      <xdr:colOff>895350</xdr:colOff>
      <xdr:row>19</xdr:row>
      <xdr:rowOff>171450</xdr:rowOff>
    </xdr:to>
    <xdr:pic>
      <xdr:nvPicPr>
        <xdr:cNvPr id="43" name="Picture 54" descr="Вентиляционная Янтарь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47850" y="40005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16</xdr:row>
      <xdr:rowOff>0</xdr:rowOff>
    </xdr:from>
    <xdr:to>
      <xdr:col>4</xdr:col>
      <xdr:colOff>914400</xdr:colOff>
      <xdr:row>16</xdr:row>
      <xdr:rowOff>257175</xdr:rowOff>
    </xdr:to>
    <xdr:pic>
      <xdr:nvPicPr>
        <xdr:cNvPr id="44" name="Picture 55" descr="Янтарь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38325" y="3295650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</xdr:row>
      <xdr:rowOff>47625</xdr:rowOff>
    </xdr:from>
    <xdr:to>
      <xdr:col>4</xdr:col>
      <xdr:colOff>504825</xdr:colOff>
      <xdr:row>16</xdr:row>
      <xdr:rowOff>104775</xdr:rowOff>
    </xdr:to>
    <xdr:pic>
      <xdr:nvPicPr>
        <xdr:cNvPr id="45" name="Picture 56" descr="Франкфуртская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428750" y="315277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19</xdr:row>
      <xdr:rowOff>66675</xdr:rowOff>
    </xdr:from>
    <xdr:to>
      <xdr:col>4</xdr:col>
      <xdr:colOff>428625</xdr:colOff>
      <xdr:row>20</xdr:row>
      <xdr:rowOff>38100</xdr:rowOff>
    </xdr:to>
    <xdr:pic>
      <xdr:nvPicPr>
        <xdr:cNvPr id="46" name="Picture 57" descr="Вальмовая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438275" y="415290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73</xdr:row>
      <xdr:rowOff>114300</xdr:rowOff>
    </xdr:from>
    <xdr:to>
      <xdr:col>13</xdr:col>
      <xdr:colOff>133350</xdr:colOff>
      <xdr:row>74</xdr:row>
      <xdr:rowOff>142875</xdr:rowOff>
    </xdr:to>
    <xdr:pic>
      <xdr:nvPicPr>
        <xdr:cNvPr id="47" name="Picture 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67400" y="20850225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609600</xdr:colOff>
      <xdr:row>3</xdr:row>
      <xdr:rowOff>238125</xdr:rowOff>
    </xdr:to>
    <xdr:pic>
      <xdr:nvPicPr>
        <xdr:cNvPr id="48" name="Рисунок 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390650" y="0"/>
          <a:ext cx="1543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1</xdr:row>
      <xdr:rowOff>28575</xdr:rowOff>
    </xdr:from>
    <xdr:to>
      <xdr:col>4</xdr:col>
      <xdr:colOff>47625</xdr:colOff>
      <xdr:row>2</xdr:row>
      <xdr:rowOff>19050</xdr:rowOff>
    </xdr:to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161925" y="190500"/>
          <a:ext cx="1409700" cy="21907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прайс "ТОП ХАУС"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4</xdr:col>
      <xdr:colOff>47625</xdr:colOff>
      <xdr:row>3</xdr:row>
      <xdr:rowOff>95250</xdr:rowOff>
    </xdr:to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161925" y="428625"/>
          <a:ext cx="1409700" cy="21907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прайс "ДИСКОНТ-ЦЕНТР"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22</xdr:row>
      <xdr:rowOff>209550</xdr:rowOff>
    </xdr:from>
    <xdr:to>
      <xdr:col>5</xdr:col>
      <xdr:colOff>866775</xdr:colOff>
      <xdr:row>23</xdr:row>
      <xdr:rowOff>228600</xdr:rowOff>
    </xdr:to>
    <xdr:pic>
      <xdr:nvPicPr>
        <xdr:cNvPr id="1" name="Picture 6" descr="Боковая об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181475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28575</xdr:rowOff>
    </xdr:from>
    <xdr:to>
      <xdr:col>5</xdr:col>
      <xdr:colOff>476250</xdr:colOff>
      <xdr:row>28</xdr:row>
      <xdr:rowOff>152400</xdr:rowOff>
    </xdr:to>
    <xdr:pic>
      <xdr:nvPicPr>
        <xdr:cNvPr id="2" name="Picture 7" descr="Аэроэлемент AF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18160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28</xdr:row>
      <xdr:rowOff>76200</xdr:rowOff>
    </xdr:from>
    <xdr:to>
      <xdr:col>5</xdr:col>
      <xdr:colOff>904875</xdr:colOff>
      <xdr:row>28</xdr:row>
      <xdr:rowOff>285750</xdr:rowOff>
    </xdr:to>
    <xdr:pic>
      <xdr:nvPicPr>
        <xdr:cNvPr id="3" name="Picture 8" descr="Рисунок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54197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24</xdr:row>
      <xdr:rowOff>9525</xdr:rowOff>
    </xdr:from>
    <xdr:to>
      <xdr:col>5</xdr:col>
      <xdr:colOff>876300</xdr:colOff>
      <xdr:row>25</xdr:row>
      <xdr:rowOff>161925</xdr:rowOff>
    </xdr:to>
    <xdr:pic>
      <xdr:nvPicPr>
        <xdr:cNvPr id="4" name="Picture 9" descr="Фирафикс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462915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63</xdr:row>
      <xdr:rowOff>57150</xdr:rowOff>
    </xdr:from>
    <xdr:to>
      <xdr:col>5</xdr:col>
      <xdr:colOff>857250</xdr:colOff>
      <xdr:row>63</xdr:row>
      <xdr:rowOff>352425</xdr:rowOff>
    </xdr:to>
    <xdr:pic>
      <xdr:nvPicPr>
        <xdr:cNvPr id="5" name="Picture 22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157829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63</xdr:row>
      <xdr:rowOff>9525</xdr:rowOff>
    </xdr:from>
    <xdr:to>
      <xdr:col>5</xdr:col>
      <xdr:colOff>314325</xdr:colOff>
      <xdr:row>63</xdr:row>
      <xdr:rowOff>381000</xdr:rowOff>
    </xdr:to>
    <xdr:pic>
      <xdr:nvPicPr>
        <xdr:cNvPr id="6" name="Picture 23" descr="Опор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15735300"/>
          <a:ext cx="152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65</xdr:row>
      <xdr:rowOff>19050</xdr:rowOff>
    </xdr:from>
    <xdr:to>
      <xdr:col>5</xdr:col>
      <xdr:colOff>685800</xdr:colOff>
      <xdr:row>66</xdr:row>
      <xdr:rowOff>161925</xdr:rowOff>
    </xdr:to>
    <xdr:pic>
      <xdr:nvPicPr>
        <xdr:cNvPr id="7" name="Picture 25" descr="Решёт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7400" y="165449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66</xdr:row>
      <xdr:rowOff>152400</xdr:rowOff>
    </xdr:from>
    <xdr:to>
      <xdr:col>5</xdr:col>
      <xdr:colOff>838200</xdr:colOff>
      <xdr:row>67</xdr:row>
      <xdr:rowOff>247650</xdr:rowOff>
    </xdr:to>
    <xdr:pic>
      <xdr:nvPicPr>
        <xdr:cNvPr id="8" name="Picture 26" descr="Скоба решётки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16868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72</xdr:row>
      <xdr:rowOff>28575</xdr:rowOff>
    </xdr:from>
    <xdr:to>
      <xdr:col>5</xdr:col>
      <xdr:colOff>752475</xdr:colOff>
      <xdr:row>73</xdr:row>
      <xdr:rowOff>152400</xdr:rowOff>
    </xdr:to>
    <xdr:pic>
      <xdr:nvPicPr>
        <xdr:cNvPr id="9" name="Picture 27" descr="Крепление 2"/>
        <xdr:cNvPicPr preferRelativeResize="1">
          <a:picLocks noChangeAspect="1"/>
        </xdr:cNvPicPr>
      </xdr:nvPicPr>
      <xdr:blipFill>
        <a:blip r:embed="rId9"/>
        <a:srcRect l="-1586" t="9091"/>
        <a:stretch>
          <a:fillRect/>
        </a:stretch>
      </xdr:blipFill>
      <xdr:spPr>
        <a:xfrm>
          <a:off x="2047875" y="1812607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73</xdr:row>
      <xdr:rowOff>171450</xdr:rowOff>
    </xdr:from>
    <xdr:to>
      <xdr:col>5</xdr:col>
      <xdr:colOff>361950</xdr:colOff>
      <xdr:row>75</xdr:row>
      <xdr:rowOff>142875</xdr:rowOff>
    </xdr:to>
    <xdr:pic>
      <xdr:nvPicPr>
        <xdr:cNvPr id="10" name="Picture 28" descr="Противоветровой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640000">
          <a:off x="2019300" y="18430875"/>
          <a:ext cx="247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75</xdr:row>
      <xdr:rowOff>114300</xdr:rowOff>
    </xdr:from>
    <xdr:to>
      <xdr:col>5</xdr:col>
      <xdr:colOff>876300</xdr:colOff>
      <xdr:row>77</xdr:row>
      <xdr:rowOff>95250</xdr:rowOff>
    </xdr:to>
    <xdr:pic>
      <xdr:nvPicPr>
        <xdr:cNvPr id="11" name="Picture 30" descr="Шуруп2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884045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76</xdr:row>
      <xdr:rowOff>28575</xdr:rowOff>
    </xdr:from>
    <xdr:to>
      <xdr:col>5</xdr:col>
      <xdr:colOff>447675</xdr:colOff>
      <xdr:row>77</xdr:row>
      <xdr:rowOff>76200</xdr:rowOff>
    </xdr:to>
    <xdr:pic>
      <xdr:nvPicPr>
        <xdr:cNvPr id="12" name="Picture 31" descr="Зажим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9860000">
          <a:off x="2009775" y="18916650"/>
          <a:ext cx="342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36</xdr:row>
      <xdr:rowOff>76200</xdr:rowOff>
    </xdr:from>
    <xdr:to>
      <xdr:col>5</xdr:col>
      <xdr:colOff>638175</xdr:colOff>
      <xdr:row>37</xdr:row>
      <xdr:rowOff>104775</xdr:rowOff>
    </xdr:to>
    <xdr:pic>
      <xdr:nvPicPr>
        <xdr:cNvPr id="13" name="Picture 32" descr="Ендова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33575" y="76295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37</xdr:row>
      <xdr:rowOff>133350</xdr:rowOff>
    </xdr:from>
    <xdr:to>
      <xdr:col>5</xdr:col>
      <xdr:colOff>600075</xdr:colOff>
      <xdr:row>39</xdr:row>
      <xdr:rowOff>9525</xdr:rowOff>
    </xdr:to>
    <xdr:pic>
      <xdr:nvPicPr>
        <xdr:cNvPr id="14" name="Picture 33" descr="Поролон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43100" y="8067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38</xdr:row>
      <xdr:rowOff>28575</xdr:rowOff>
    </xdr:from>
    <xdr:to>
      <xdr:col>5</xdr:col>
      <xdr:colOff>904875</xdr:colOff>
      <xdr:row>39</xdr:row>
      <xdr:rowOff>104775</xdr:rowOff>
    </xdr:to>
    <xdr:pic>
      <xdr:nvPicPr>
        <xdr:cNvPr id="15" name="Picture 35" descr="Гермлента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-2438" r="13636"/>
        <a:stretch>
          <a:fillRect/>
        </a:stretch>
      </xdr:blipFill>
      <xdr:spPr>
        <a:xfrm>
          <a:off x="2447925" y="81534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79</xdr:row>
      <xdr:rowOff>38100</xdr:rowOff>
    </xdr:from>
    <xdr:to>
      <xdr:col>5</xdr:col>
      <xdr:colOff>609600</xdr:colOff>
      <xdr:row>81</xdr:row>
      <xdr:rowOff>38100</xdr:rowOff>
    </xdr:to>
    <xdr:pic>
      <xdr:nvPicPr>
        <xdr:cNvPr id="16" name="Picture 44" descr="Петух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95525" y="19402425"/>
          <a:ext cx="219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29</xdr:row>
      <xdr:rowOff>38100</xdr:rowOff>
    </xdr:from>
    <xdr:to>
      <xdr:col>5</xdr:col>
      <xdr:colOff>533400</xdr:colOff>
      <xdr:row>30</xdr:row>
      <xdr:rowOff>247650</xdr:rowOff>
    </xdr:to>
    <xdr:pic>
      <xdr:nvPicPr>
        <xdr:cNvPr id="17" name="Picture 45" descr="Металролл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57054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67</xdr:row>
      <xdr:rowOff>180975</xdr:rowOff>
    </xdr:from>
    <xdr:to>
      <xdr:col>5</xdr:col>
      <xdr:colOff>438150</xdr:colOff>
      <xdr:row>69</xdr:row>
      <xdr:rowOff>9525</xdr:rowOff>
    </xdr:to>
    <xdr:pic>
      <xdr:nvPicPr>
        <xdr:cNvPr id="18" name="Picture 47" descr="Скоба снегоостанавливающая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54115">
          <a:off x="2095500" y="17087850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33</xdr:row>
      <xdr:rowOff>342900</xdr:rowOff>
    </xdr:from>
    <xdr:to>
      <xdr:col>5</xdr:col>
      <xdr:colOff>561975</xdr:colOff>
      <xdr:row>34</xdr:row>
      <xdr:rowOff>247650</xdr:rowOff>
    </xdr:to>
    <xdr:pic>
      <xdr:nvPicPr>
        <xdr:cNvPr id="19" name="Picture 48" descr="Вентлента2"/>
        <xdr:cNvPicPr preferRelativeResize="1">
          <a:picLocks noChangeAspect="1"/>
        </xdr:cNvPicPr>
      </xdr:nvPicPr>
      <xdr:blipFill>
        <a:blip r:embed="rId19"/>
        <a:srcRect l="6121" t="12500" b="17500"/>
        <a:stretch>
          <a:fillRect/>
        </a:stretch>
      </xdr:blipFill>
      <xdr:spPr>
        <a:xfrm>
          <a:off x="1943100" y="701992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23</xdr:row>
      <xdr:rowOff>171450</xdr:rowOff>
    </xdr:from>
    <xdr:to>
      <xdr:col>5</xdr:col>
      <xdr:colOff>485775</xdr:colOff>
      <xdr:row>25</xdr:row>
      <xdr:rowOff>76200</xdr:rowOff>
    </xdr:to>
    <xdr:pic>
      <xdr:nvPicPr>
        <xdr:cNvPr id="20" name="Picture 50" descr="Коньковый2jpg"/>
        <xdr:cNvPicPr preferRelativeResize="1">
          <a:picLocks noChangeAspect="1"/>
        </xdr:cNvPicPr>
      </xdr:nvPicPr>
      <xdr:blipFill>
        <a:blip r:embed="rId20"/>
        <a:srcRect l="13043" t="-2941" r="8695"/>
        <a:stretch>
          <a:fillRect/>
        </a:stretch>
      </xdr:blipFill>
      <xdr:spPr>
        <a:xfrm>
          <a:off x="1962150" y="44672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30</xdr:row>
      <xdr:rowOff>161925</xdr:rowOff>
    </xdr:from>
    <xdr:to>
      <xdr:col>5</xdr:col>
      <xdr:colOff>885825</xdr:colOff>
      <xdr:row>31</xdr:row>
      <xdr:rowOff>142875</xdr:rowOff>
    </xdr:to>
    <xdr:pic>
      <xdr:nvPicPr>
        <xdr:cNvPr id="21" name="Picture 51" descr="Фигароль2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60864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22</xdr:row>
      <xdr:rowOff>28575</xdr:rowOff>
    </xdr:from>
    <xdr:to>
      <xdr:col>5</xdr:col>
      <xdr:colOff>514350</xdr:colOff>
      <xdr:row>23</xdr:row>
      <xdr:rowOff>57150</xdr:rowOff>
    </xdr:to>
    <xdr:pic>
      <xdr:nvPicPr>
        <xdr:cNvPr id="22" name="Picture 52" descr="Боковая2"/>
        <xdr:cNvPicPr preferRelativeResize="1">
          <a:picLocks noChangeAspect="1"/>
        </xdr:cNvPicPr>
      </xdr:nvPicPr>
      <xdr:blipFill>
        <a:blip r:embed="rId22"/>
        <a:srcRect l="10000" t="7505" b="11320"/>
        <a:stretch>
          <a:fillRect/>
        </a:stretch>
      </xdr:blipFill>
      <xdr:spPr>
        <a:xfrm>
          <a:off x="1990725" y="400050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80</xdr:row>
      <xdr:rowOff>57150</xdr:rowOff>
    </xdr:from>
    <xdr:to>
      <xdr:col>5</xdr:col>
      <xdr:colOff>361950</xdr:colOff>
      <xdr:row>81</xdr:row>
      <xdr:rowOff>66675</xdr:rowOff>
    </xdr:to>
    <xdr:pic>
      <xdr:nvPicPr>
        <xdr:cNvPr id="23" name="Picture 64" descr="Декорплитка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90725" y="195738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80</xdr:row>
      <xdr:rowOff>190500</xdr:rowOff>
    </xdr:from>
    <xdr:to>
      <xdr:col>5</xdr:col>
      <xdr:colOff>885825</xdr:colOff>
      <xdr:row>81</xdr:row>
      <xdr:rowOff>257175</xdr:rowOff>
    </xdr:to>
    <xdr:pic>
      <xdr:nvPicPr>
        <xdr:cNvPr id="24" name="Picture 65" descr="Декорплитка2"/>
        <xdr:cNvPicPr preferRelativeResize="1">
          <a:picLocks noChangeAspect="1"/>
        </xdr:cNvPicPr>
      </xdr:nvPicPr>
      <xdr:blipFill>
        <a:blip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09825" y="197072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64</xdr:row>
      <xdr:rowOff>47625</xdr:rowOff>
    </xdr:from>
    <xdr:to>
      <xdr:col>5</xdr:col>
      <xdr:colOff>847725</xdr:colOff>
      <xdr:row>64</xdr:row>
      <xdr:rowOff>333375</xdr:rowOff>
    </xdr:to>
    <xdr:pic>
      <xdr:nvPicPr>
        <xdr:cNvPr id="25" name="Picture 1024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161639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64</xdr:row>
      <xdr:rowOff>47625</xdr:rowOff>
    </xdr:from>
    <xdr:to>
      <xdr:col>5</xdr:col>
      <xdr:colOff>333375</xdr:colOff>
      <xdr:row>64</xdr:row>
      <xdr:rowOff>381000</xdr:rowOff>
    </xdr:to>
    <xdr:pic>
      <xdr:nvPicPr>
        <xdr:cNvPr id="26" name="Picture 24" descr="Опора решётки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47875" y="16163925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36</xdr:row>
      <xdr:rowOff>333375</xdr:rowOff>
    </xdr:from>
    <xdr:to>
      <xdr:col>5</xdr:col>
      <xdr:colOff>885825</xdr:colOff>
      <xdr:row>37</xdr:row>
      <xdr:rowOff>142875</xdr:rowOff>
    </xdr:to>
    <xdr:pic>
      <xdr:nvPicPr>
        <xdr:cNvPr id="27" name="Picture 1032" descr="Скобка ендовы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62225" y="78867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36</xdr:row>
      <xdr:rowOff>95250</xdr:rowOff>
    </xdr:from>
    <xdr:to>
      <xdr:col>5</xdr:col>
      <xdr:colOff>895350</xdr:colOff>
      <xdr:row>36</xdr:row>
      <xdr:rowOff>295275</xdr:rowOff>
    </xdr:to>
    <xdr:pic>
      <xdr:nvPicPr>
        <xdr:cNvPr id="28" name="Picture 1033" descr="Скобка ендовы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71750" y="76485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70</xdr:row>
      <xdr:rowOff>38100</xdr:rowOff>
    </xdr:from>
    <xdr:to>
      <xdr:col>5</xdr:col>
      <xdr:colOff>809625</xdr:colOff>
      <xdr:row>70</xdr:row>
      <xdr:rowOff>390525</xdr:rowOff>
    </xdr:to>
    <xdr:pic>
      <xdr:nvPicPr>
        <xdr:cNvPr id="29" name="Picture 1058" descr="Вент элемент нижней защитной плёнки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19300" y="175641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33</xdr:row>
      <xdr:rowOff>28575</xdr:rowOff>
    </xdr:from>
    <xdr:to>
      <xdr:col>5</xdr:col>
      <xdr:colOff>895350</xdr:colOff>
      <xdr:row>34</xdr:row>
      <xdr:rowOff>28575</xdr:rowOff>
    </xdr:to>
    <xdr:pic>
      <xdr:nvPicPr>
        <xdr:cNvPr id="30" name="Picture 1059" descr="403"/>
        <xdr:cNvPicPr preferRelativeResize="1">
          <a:picLocks noChangeAspect="1"/>
        </xdr:cNvPicPr>
      </xdr:nvPicPr>
      <xdr:blipFill>
        <a:blip r:embed="rId28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</a:blip>
        <a:srcRect l="4347"/>
        <a:stretch>
          <a:fillRect/>
        </a:stretch>
      </xdr:blipFill>
      <xdr:spPr>
        <a:xfrm>
          <a:off x="2171700" y="67056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41</xdr:row>
      <xdr:rowOff>57150</xdr:rowOff>
    </xdr:from>
    <xdr:to>
      <xdr:col>5</xdr:col>
      <xdr:colOff>695325</xdr:colOff>
      <xdr:row>42</xdr:row>
      <xdr:rowOff>228600</xdr:rowOff>
    </xdr:to>
    <xdr:pic>
      <xdr:nvPicPr>
        <xdr:cNvPr id="31" name="Picture 1060" descr="Вакафлекс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43125" y="89820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42</xdr:row>
      <xdr:rowOff>228600</xdr:rowOff>
    </xdr:from>
    <xdr:to>
      <xdr:col>5</xdr:col>
      <xdr:colOff>685800</xdr:colOff>
      <xdr:row>43</xdr:row>
      <xdr:rowOff>276225</xdr:rowOff>
    </xdr:to>
    <xdr:pic>
      <xdr:nvPicPr>
        <xdr:cNvPr id="32" name="Picture 1062" descr="Планка Вака"/>
        <xdr:cNvPicPr preferRelativeResize="1">
          <a:picLocks noChangeAspect="1"/>
        </xdr:cNvPicPr>
      </xdr:nvPicPr>
      <xdr:blipFill>
        <a:blip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260000">
          <a:off x="2114550" y="93440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43</xdr:row>
      <xdr:rowOff>228600</xdr:rowOff>
    </xdr:from>
    <xdr:to>
      <xdr:col>5</xdr:col>
      <xdr:colOff>762000</xdr:colOff>
      <xdr:row>44</xdr:row>
      <xdr:rowOff>114300</xdr:rowOff>
    </xdr:to>
    <xdr:pic>
      <xdr:nvPicPr>
        <xdr:cNvPr id="33" name="Picture 1063" descr="Шуруп с дюбелем"/>
        <xdr:cNvPicPr preferRelativeResize="1">
          <a:picLocks noChangeAspect="1"/>
        </xdr:cNvPicPr>
      </xdr:nvPicPr>
      <xdr:blipFill>
        <a:blip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96678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45</xdr:row>
      <xdr:rowOff>0</xdr:rowOff>
    </xdr:from>
    <xdr:to>
      <xdr:col>5</xdr:col>
      <xdr:colOff>847725</xdr:colOff>
      <xdr:row>45</xdr:row>
      <xdr:rowOff>152400</xdr:rowOff>
    </xdr:to>
    <xdr:pic>
      <xdr:nvPicPr>
        <xdr:cNvPr id="34" name="Picture 1064" descr="Герметик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57400" y="99536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57</xdr:row>
      <xdr:rowOff>161925</xdr:rowOff>
    </xdr:from>
    <xdr:to>
      <xdr:col>5</xdr:col>
      <xdr:colOff>885825</xdr:colOff>
      <xdr:row>57</xdr:row>
      <xdr:rowOff>314325</xdr:rowOff>
    </xdr:to>
    <xdr:pic>
      <xdr:nvPicPr>
        <xdr:cNvPr id="35" name="Picture 1065" descr="Ступень8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47875" y="13735050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58</xdr:row>
      <xdr:rowOff>85725</xdr:rowOff>
    </xdr:from>
    <xdr:to>
      <xdr:col>5</xdr:col>
      <xdr:colOff>533400</xdr:colOff>
      <xdr:row>58</xdr:row>
      <xdr:rowOff>381000</xdr:rowOff>
    </xdr:to>
    <xdr:pic>
      <xdr:nvPicPr>
        <xdr:cNvPr id="36" name="Picture 1066" descr="Рисунок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142970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58</xdr:row>
      <xdr:rowOff>247650</xdr:rowOff>
    </xdr:from>
    <xdr:to>
      <xdr:col>5</xdr:col>
      <xdr:colOff>895350</xdr:colOff>
      <xdr:row>58</xdr:row>
      <xdr:rowOff>552450</xdr:rowOff>
    </xdr:to>
    <xdr:pic>
      <xdr:nvPicPr>
        <xdr:cNvPr id="37" name="Picture 1067" descr="Рисунок1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14575" y="144589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57</xdr:row>
      <xdr:rowOff>428625</xdr:rowOff>
    </xdr:from>
    <xdr:to>
      <xdr:col>5</xdr:col>
      <xdr:colOff>857250</xdr:colOff>
      <xdr:row>58</xdr:row>
      <xdr:rowOff>19050</xdr:rowOff>
    </xdr:to>
    <xdr:pic>
      <xdr:nvPicPr>
        <xdr:cNvPr id="38" name="Picture 1068" descr="Бугель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0017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57</xdr:row>
      <xdr:rowOff>342900</xdr:rowOff>
    </xdr:from>
    <xdr:to>
      <xdr:col>5</xdr:col>
      <xdr:colOff>438150</xdr:colOff>
      <xdr:row>57</xdr:row>
      <xdr:rowOff>561975</xdr:rowOff>
    </xdr:to>
    <xdr:pic>
      <xdr:nvPicPr>
        <xdr:cNvPr id="39" name="Picture 1069" descr="Бугель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57400" y="139160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55</xdr:row>
      <xdr:rowOff>76200</xdr:rowOff>
    </xdr:from>
    <xdr:to>
      <xdr:col>5</xdr:col>
      <xdr:colOff>904875</xdr:colOff>
      <xdr:row>55</xdr:row>
      <xdr:rowOff>514350</xdr:rowOff>
    </xdr:to>
    <xdr:pic>
      <xdr:nvPicPr>
        <xdr:cNvPr id="40" name="Picture 1070" descr="Рисунок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71725" y="128778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55</xdr:row>
      <xdr:rowOff>238125</xdr:rowOff>
    </xdr:from>
    <xdr:to>
      <xdr:col>5</xdr:col>
      <xdr:colOff>304800</xdr:colOff>
      <xdr:row>55</xdr:row>
      <xdr:rowOff>581025</xdr:rowOff>
    </xdr:to>
    <xdr:pic>
      <xdr:nvPicPr>
        <xdr:cNvPr id="41" name="Picture 1071" descr="Рисунок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52625" y="130397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104775</xdr:rowOff>
    </xdr:from>
    <xdr:to>
      <xdr:col>5</xdr:col>
      <xdr:colOff>409575</xdr:colOff>
      <xdr:row>54</xdr:row>
      <xdr:rowOff>523875</xdr:rowOff>
    </xdr:to>
    <xdr:pic>
      <xdr:nvPicPr>
        <xdr:cNvPr id="42" name="Picture 1073"/>
        <xdr:cNvPicPr preferRelativeResize="1">
          <a:picLocks noChangeAspect="1"/>
        </xdr:cNvPicPr>
      </xdr:nvPicPr>
      <xdr:blipFill>
        <a:blip r:embed="rId37"/>
        <a:srcRect l="14285"/>
        <a:stretch>
          <a:fillRect/>
        </a:stretch>
      </xdr:blipFill>
      <xdr:spPr>
        <a:xfrm>
          <a:off x="1933575" y="12277725"/>
          <a:ext cx="381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533400</xdr:rowOff>
    </xdr:from>
    <xdr:to>
      <xdr:col>5</xdr:col>
      <xdr:colOff>485775</xdr:colOff>
      <xdr:row>55</xdr:row>
      <xdr:rowOff>323850</xdr:rowOff>
    </xdr:to>
    <xdr:pic>
      <xdr:nvPicPr>
        <xdr:cNvPr id="43" name="Picture 1074"/>
        <xdr:cNvPicPr preferRelativeResize="1">
          <a:picLocks noChangeAspect="1"/>
        </xdr:cNvPicPr>
      </xdr:nvPicPr>
      <xdr:blipFill>
        <a:blip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33575" y="12706350"/>
          <a:ext cx="457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60</xdr:row>
      <xdr:rowOff>38100</xdr:rowOff>
    </xdr:from>
    <xdr:to>
      <xdr:col>5</xdr:col>
      <xdr:colOff>533400</xdr:colOff>
      <xdr:row>61</xdr:row>
      <xdr:rowOff>142875</xdr:rowOff>
    </xdr:to>
    <xdr:pic>
      <xdr:nvPicPr>
        <xdr:cNvPr id="44" name="Picture 1076" descr="Рисунок1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33575" y="1502092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61</xdr:row>
      <xdr:rowOff>9525</xdr:rowOff>
    </xdr:from>
    <xdr:to>
      <xdr:col>5</xdr:col>
      <xdr:colOff>876300</xdr:colOff>
      <xdr:row>61</xdr:row>
      <xdr:rowOff>371475</xdr:rowOff>
    </xdr:to>
    <xdr:pic>
      <xdr:nvPicPr>
        <xdr:cNvPr id="45" name="Picture 1077" descr="Люк"/>
        <xdr:cNvPicPr preferRelativeResize="1">
          <a:picLocks noChangeAspect="1"/>
        </xdr:cNvPicPr>
      </xdr:nvPicPr>
      <xdr:blipFill>
        <a:blip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95525" y="1518285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53</xdr:row>
      <xdr:rowOff>104775</xdr:rowOff>
    </xdr:from>
    <xdr:to>
      <xdr:col>5</xdr:col>
      <xdr:colOff>904875</xdr:colOff>
      <xdr:row>53</xdr:row>
      <xdr:rowOff>590550</xdr:rowOff>
    </xdr:to>
    <xdr:pic>
      <xdr:nvPicPr>
        <xdr:cNvPr id="46" name="Picture 1079" descr="Рисунок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90775" y="11649075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53</xdr:row>
      <xdr:rowOff>238125</xdr:rowOff>
    </xdr:from>
    <xdr:to>
      <xdr:col>5</xdr:col>
      <xdr:colOff>257175</xdr:colOff>
      <xdr:row>53</xdr:row>
      <xdr:rowOff>571500</xdr:rowOff>
    </xdr:to>
    <xdr:pic>
      <xdr:nvPicPr>
        <xdr:cNvPr id="47" name="Picture 1080" descr="Рисунок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00250" y="11782425"/>
          <a:ext cx="161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53</xdr:row>
      <xdr:rowOff>28575</xdr:rowOff>
    </xdr:from>
    <xdr:to>
      <xdr:col>5</xdr:col>
      <xdr:colOff>485775</xdr:colOff>
      <xdr:row>53</xdr:row>
      <xdr:rowOff>266700</xdr:rowOff>
    </xdr:to>
    <xdr:pic>
      <xdr:nvPicPr>
        <xdr:cNvPr id="48" name="Picture 1081" descr="Рисунок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52650" y="115728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54</xdr:row>
      <xdr:rowOff>47625</xdr:rowOff>
    </xdr:from>
    <xdr:to>
      <xdr:col>5</xdr:col>
      <xdr:colOff>904875</xdr:colOff>
      <xdr:row>54</xdr:row>
      <xdr:rowOff>523875</xdr:rowOff>
    </xdr:to>
    <xdr:pic>
      <xdr:nvPicPr>
        <xdr:cNvPr id="49" name="Picture 1082" descr="Рисунок15"/>
        <xdr:cNvPicPr preferRelativeResize="1">
          <a:picLocks noChangeAspect="1"/>
        </xdr:cNvPicPr>
      </xdr:nvPicPr>
      <xdr:blipFill>
        <a:blip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122205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73</xdr:row>
      <xdr:rowOff>200025</xdr:rowOff>
    </xdr:from>
    <xdr:to>
      <xdr:col>5</xdr:col>
      <xdr:colOff>885825</xdr:colOff>
      <xdr:row>75</xdr:row>
      <xdr:rowOff>152400</xdr:rowOff>
    </xdr:to>
    <xdr:pic>
      <xdr:nvPicPr>
        <xdr:cNvPr id="50" name="Picture 1088"/>
        <xdr:cNvPicPr preferRelativeResize="1">
          <a:picLocks noChangeAspect="1"/>
        </xdr:cNvPicPr>
      </xdr:nvPicPr>
      <xdr:blipFill>
        <a:blip r:embed="rId44"/>
        <a:srcRect l="13043" r="10870"/>
        <a:stretch>
          <a:fillRect/>
        </a:stretch>
      </xdr:blipFill>
      <xdr:spPr>
        <a:xfrm>
          <a:off x="2457450" y="18459450"/>
          <a:ext cx="333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161925</xdr:rowOff>
    </xdr:from>
    <xdr:to>
      <xdr:col>5</xdr:col>
      <xdr:colOff>428625</xdr:colOff>
      <xdr:row>17</xdr:row>
      <xdr:rowOff>57150</xdr:rowOff>
    </xdr:to>
    <xdr:pic>
      <xdr:nvPicPr>
        <xdr:cNvPr id="51" name="Picture 1089" descr="Рисунок1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33575" y="2838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16</xdr:row>
      <xdr:rowOff>161925</xdr:rowOff>
    </xdr:from>
    <xdr:to>
      <xdr:col>5</xdr:col>
      <xdr:colOff>790575</xdr:colOff>
      <xdr:row>18</xdr:row>
      <xdr:rowOff>28575</xdr:rowOff>
    </xdr:to>
    <xdr:pic>
      <xdr:nvPicPr>
        <xdr:cNvPr id="52" name="Picture 1090" descr="Коньковая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09825" y="3028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17</xdr:row>
      <xdr:rowOff>114300</xdr:rowOff>
    </xdr:from>
    <xdr:to>
      <xdr:col>5</xdr:col>
      <xdr:colOff>352425</xdr:colOff>
      <xdr:row>18</xdr:row>
      <xdr:rowOff>171450</xdr:rowOff>
    </xdr:to>
    <xdr:pic>
      <xdr:nvPicPr>
        <xdr:cNvPr id="53" name="Picture 1091" descr="Начальнохребтовая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62150" y="31718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18</xdr:row>
      <xdr:rowOff>142875</xdr:rowOff>
    </xdr:from>
    <xdr:to>
      <xdr:col>5</xdr:col>
      <xdr:colOff>895350</xdr:colOff>
      <xdr:row>20</xdr:row>
      <xdr:rowOff>19050</xdr:rowOff>
    </xdr:to>
    <xdr:pic>
      <xdr:nvPicPr>
        <xdr:cNvPr id="54" name="Picture 1092" descr="Вентиляционная Янтарь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362200" y="339090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15</xdr:row>
      <xdr:rowOff>0</xdr:rowOff>
    </xdr:from>
    <xdr:to>
      <xdr:col>5</xdr:col>
      <xdr:colOff>914400</xdr:colOff>
      <xdr:row>16</xdr:row>
      <xdr:rowOff>66675</xdr:rowOff>
    </xdr:to>
    <xdr:pic>
      <xdr:nvPicPr>
        <xdr:cNvPr id="55" name="Picture 1093" descr="Янтарь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52675" y="26765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14</xdr:row>
      <xdr:rowOff>47625</xdr:rowOff>
    </xdr:from>
    <xdr:to>
      <xdr:col>5</xdr:col>
      <xdr:colOff>504825</xdr:colOff>
      <xdr:row>15</xdr:row>
      <xdr:rowOff>104775</xdr:rowOff>
    </xdr:to>
    <xdr:pic>
      <xdr:nvPicPr>
        <xdr:cNvPr id="56" name="Picture 1094" descr="Франкфуртская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43100" y="2533650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66675</xdr:rowOff>
    </xdr:from>
    <xdr:to>
      <xdr:col>5</xdr:col>
      <xdr:colOff>428625</xdr:colOff>
      <xdr:row>20</xdr:row>
      <xdr:rowOff>142875</xdr:rowOff>
    </xdr:to>
    <xdr:pic>
      <xdr:nvPicPr>
        <xdr:cNvPr id="57" name="Picture 1095" descr="Вальмовая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52625" y="350520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82</xdr:row>
      <xdr:rowOff>114300</xdr:rowOff>
    </xdr:from>
    <xdr:to>
      <xdr:col>15</xdr:col>
      <xdr:colOff>371475</xdr:colOff>
      <xdr:row>83</xdr:row>
      <xdr:rowOff>142875</xdr:rowOff>
    </xdr:to>
    <xdr:pic>
      <xdr:nvPicPr>
        <xdr:cNvPr id="58" name="Picture 109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257925" y="20164425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7</xdr:row>
      <xdr:rowOff>28575</xdr:rowOff>
    </xdr:from>
    <xdr:to>
      <xdr:col>3</xdr:col>
      <xdr:colOff>371475</xdr:colOff>
      <xdr:row>8</xdr:row>
      <xdr:rowOff>76200</xdr:rowOff>
    </xdr:to>
    <xdr:sp>
      <xdr:nvSpPr>
        <xdr:cNvPr id="59" name="Rectangle 1101">
          <a:hlinkClick r:id="rId53"/>
        </xdr:cNvPr>
        <xdr:cNvSpPr>
          <a:spLocks/>
        </xdr:cNvSpPr>
      </xdr:nvSpPr>
      <xdr:spPr>
        <a:xfrm>
          <a:off x="171450" y="1228725"/>
          <a:ext cx="1409700" cy="21907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наличие и сроки поставок</a:t>
          </a:r>
        </a:p>
      </xdr:txBody>
    </xdr:sp>
    <xdr:clientData/>
  </xdr:twoCellAnchor>
  <xdr:twoCellAnchor editAs="absolute">
    <xdr:from>
      <xdr:col>0</xdr:col>
      <xdr:colOff>171450</xdr:colOff>
      <xdr:row>8</xdr:row>
      <xdr:rowOff>142875</xdr:rowOff>
    </xdr:from>
    <xdr:to>
      <xdr:col>3</xdr:col>
      <xdr:colOff>371475</xdr:colOff>
      <xdr:row>10</xdr:row>
      <xdr:rowOff>142875</xdr:rowOff>
    </xdr:to>
    <xdr:sp macro="[0]!топхаус">
      <xdr:nvSpPr>
        <xdr:cNvPr id="60" name="Rectangle 1110"/>
        <xdr:cNvSpPr>
          <a:spLocks/>
        </xdr:cNvSpPr>
      </xdr:nvSpPr>
      <xdr:spPr>
        <a:xfrm>
          <a:off x="171450" y="1514475"/>
          <a:ext cx="1409700" cy="34290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сохранить копию 
</a:t>
          </a:r>
          <a:r>
            <a:rPr lang="en-US" cap="none" sz="700" b="0" i="0" u="none" baseline="0">
              <a:solidFill>
                <a:srgbClr val="000000"/>
              </a:solidFill>
            </a:rPr>
            <a:t>прайс-листа для </a:t>
          </a:r>
          <a:r>
            <a:rPr lang="en-US" cap="none" sz="700" b="0" i="0" u="none" baseline="0">
              <a:solidFill>
                <a:srgbClr val="000000"/>
              </a:solidFill>
            </a:rPr>
            <a:t>e-mail</a:t>
          </a:r>
        </a:p>
      </xdr:txBody>
    </xdr:sp>
    <xdr:clientData/>
  </xdr:twoCellAnchor>
  <xdr:twoCellAnchor editAs="absolute">
    <xdr:from>
      <xdr:col>0</xdr:col>
      <xdr:colOff>171450</xdr:colOff>
      <xdr:row>5</xdr:row>
      <xdr:rowOff>123825</xdr:rowOff>
    </xdr:from>
    <xdr:to>
      <xdr:col>3</xdr:col>
      <xdr:colOff>371475</xdr:colOff>
      <xdr:row>7</xdr:row>
      <xdr:rowOff>9525</xdr:rowOff>
    </xdr:to>
    <xdr:sp>
      <xdr:nvSpPr>
        <xdr:cNvPr id="61" name="Rectangle 1120">
          <a:hlinkClick r:id="rId54"/>
        </xdr:cNvPr>
        <xdr:cNvSpPr>
          <a:spLocks/>
        </xdr:cNvSpPr>
      </xdr:nvSpPr>
      <xdr:spPr>
        <a:xfrm>
          <a:off x="171450" y="981075"/>
          <a:ext cx="1409700" cy="22860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FBFBFB"/>
            </a:gs>
          </a:gsLst>
          <a:lin ang="2700000" scaled="1"/>
        </a:gra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прайс "ДИСКОНТ-ЦЕНТР"</a:t>
          </a:r>
        </a:p>
      </xdr:txBody>
    </xdr:sp>
    <xdr:clientData/>
  </xdr:twoCellAnchor>
  <xdr:twoCellAnchor>
    <xdr:from>
      <xdr:col>5</xdr:col>
      <xdr:colOff>0</xdr:colOff>
      <xdr:row>85</xdr:row>
      <xdr:rowOff>28575</xdr:rowOff>
    </xdr:from>
    <xdr:to>
      <xdr:col>15</xdr:col>
      <xdr:colOff>409575</xdr:colOff>
      <xdr:row>88</xdr:row>
      <xdr:rowOff>133350</xdr:rowOff>
    </xdr:to>
    <xdr:grpSp>
      <xdr:nvGrpSpPr>
        <xdr:cNvPr id="62" name="Group 1128"/>
        <xdr:cNvGrpSpPr>
          <a:grpSpLocks/>
        </xdr:cNvGrpSpPr>
      </xdr:nvGrpSpPr>
      <xdr:grpSpPr>
        <a:xfrm>
          <a:off x="1905000" y="20602575"/>
          <a:ext cx="6705600" cy="476250"/>
          <a:chOff x="32" y="323"/>
          <a:chExt cx="668" cy="69"/>
        </a:xfrm>
        <a:solidFill>
          <a:srgbClr val="FFFFFF"/>
        </a:solidFill>
      </xdr:grpSpPr>
      <xdr:sp>
        <xdr:nvSpPr>
          <xdr:cNvPr id="63" name="Text Box 1129"/>
          <xdr:cNvSpPr txBox="1">
            <a:spLocks noChangeArrowheads="1"/>
          </xdr:cNvSpPr>
        </xdr:nvSpPr>
        <xdr:spPr>
          <a:xfrm>
            <a:off x="33" y="330"/>
            <a:ext cx="325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ООО "ТОП ХАУС" Лучшее для загородного дома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www.tophouse.ru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Россия, Санкт-Петербург</a:t>
            </a:r>
          </a:p>
        </xdr:txBody>
      </xdr:sp>
      <xdr:sp>
        <xdr:nvSpPr>
          <xdr:cNvPr id="64" name="Text Box 1130"/>
          <xdr:cNvSpPr txBox="1">
            <a:spLocks noChangeArrowheads="1"/>
          </xdr:cNvSpPr>
        </xdr:nvSpPr>
        <xdr:spPr>
          <a:xfrm>
            <a:off x="406" y="330"/>
            <a:ext cx="292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ул.Кузнецовская, д.10, тел. (812) 324-60-70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ул.Якорная , д.6, тел. (812) 329-00-70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Северный пр. 18/1, тел: (812) 324-60-90</a:t>
            </a:r>
          </a:p>
        </xdr:txBody>
      </xdr:sp>
      <xdr:sp>
        <xdr:nvSpPr>
          <xdr:cNvPr id="65" name="Line 1131"/>
          <xdr:cNvSpPr>
            <a:spLocks/>
          </xdr:cNvSpPr>
        </xdr:nvSpPr>
        <xdr:spPr>
          <a:xfrm>
            <a:off x="32" y="323"/>
            <a:ext cx="668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rice_9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овельная система BRAAS"/>
      <sheetName val="Артикул"/>
      <sheetName val="Артикул водослива"/>
      <sheetName val="Список цен в DM"/>
      <sheetName val="Окна     Водосли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komplekt-nn.ru/" TargetMode="External" /><Relationship Id="rId2" Type="http://schemas.openxmlformats.org/officeDocument/2006/relationships/hyperlink" Target="http://www.girnn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K91"/>
  <sheetViews>
    <sheetView showZeros="0" tabSelected="1" showOutlineSymbols="0" zoomScaleSheetLayoutView="100" zoomScalePageLayoutView="0" workbookViewId="0" topLeftCell="A1">
      <selection activeCell="R71" sqref="R71"/>
    </sheetView>
  </sheetViews>
  <sheetFormatPr defaultColWidth="11.421875" defaultRowHeight="12.75"/>
  <cols>
    <col min="1" max="1" width="2.7109375" style="8" customWidth="1"/>
    <col min="2" max="2" width="7.7109375" style="8" customWidth="1"/>
    <col min="3" max="3" width="5.7109375" style="8" customWidth="1"/>
    <col min="4" max="4" width="4.7109375" style="8" customWidth="1"/>
    <col min="5" max="5" width="14.00390625" style="11" customWidth="1"/>
    <col min="6" max="6" width="32.7109375" style="83" customWidth="1"/>
    <col min="7" max="7" width="9.28125" style="84" customWidth="1"/>
    <col min="8" max="8" width="3.7109375" style="85" customWidth="1"/>
    <col min="9" max="9" width="5.140625" style="85" customWidth="1"/>
    <col min="10" max="10" width="8.421875" style="82" customWidth="1"/>
    <col min="11" max="11" width="8.28125" style="82" customWidth="1"/>
    <col min="12" max="12" width="8.140625" style="82" customWidth="1"/>
    <col min="13" max="13" width="10.140625" style="82" customWidth="1"/>
    <col min="14" max="14" width="9.57421875" style="81" customWidth="1"/>
    <col min="15" max="15" width="10.8515625" style="82" customWidth="1"/>
    <col min="16" max="115" width="11.421875" style="8" customWidth="1"/>
    <col min="116" max="16384" width="11.421875" style="11" customWidth="1"/>
  </cols>
  <sheetData>
    <row r="1" spans="5:16" ht="18" customHeight="1" thickBot="1">
      <c r="E1" s="9"/>
      <c r="F1" s="9"/>
      <c r="G1" s="10"/>
      <c r="H1" s="10"/>
      <c r="I1" s="10"/>
      <c r="J1" s="147"/>
      <c r="K1" s="147"/>
      <c r="L1" s="134"/>
      <c r="M1" s="134"/>
      <c r="N1" s="134"/>
      <c r="P1" s="135" t="s">
        <v>186</v>
      </c>
    </row>
    <row r="2" spans="2:16" ht="13.5" customHeight="1" thickTop="1">
      <c r="B2" s="155"/>
      <c r="E2" s="127"/>
      <c r="F2" s="10"/>
      <c r="G2" s="12"/>
      <c r="H2" s="10"/>
      <c r="I2" s="10"/>
      <c r="J2" s="10"/>
      <c r="K2" s="10"/>
      <c r="L2" s="10"/>
      <c r="M2" s="10"/>
      <c r="N2" s="10"/>
      <c r="P2" s="133" t="s">
        <v>159</v>
      </c>
    </row>
    <row r="3" spans="2:16" ht="13.5" customHeight="1">
      <c r="B3" s="155"/>
      <c r="E3" s="128"/>
      <c r="F3" s="10"/>
      <c r="G3" s="12"/>
      <c r="H3" s="10"/>
      <c r="I3" s="10"/>
      <c r="J3" s="10"/>
      <c r="K3" s="10"/>
      <c r="L3" s="10"/>
      <c r="M3" s="10"/>
      <c r="N3" s="10"/>
      <c r="P3" s="133" t="s">
        <v>165</v>
      </c>
    </row>
    <row r="4" spans="2:16" ht="25.5" customHeight="1" thickBot="1">
      <c r="B4" s="153"/>
      <c r="C4" s="153"/>
      <c r="E4" s="128"/>
      <c r="F4" s="10"/>
      <c r="G4" s="12"/>
      <c r="H4" s="10"/>
      <c r="I4" s="10"/>
      <c r="J4" s="10"/>
      <c r="K4" s="10"/>
      <c r="M4" s="149" t="s">
        <v>189</v>
      </c>
      <c r="N4" s="10"/>
      <c r="P4" s="148" t="s">
        <v>164</v>
      </c>
    </row>
    <row r="5" spans="2:16" ht="13.5" customHeight="1" thickTop="1">
      <c r="B5" s="154"/>
      <c r="C5" s="153"/>
      <c r="E5" s="136"/>
      <c r="F5" s="137"/>
      <c r="G5" s="138"/>
      <c r="H5" s="137"/>
      <c r="I5" s="137"/>
      <c r="J5" s="137"/>
      <c r="K5" s="137"/>
      <c r="L5" s="137"/>
      <c r="M5" s="137"/>
      <c r="N5" s="137"/>
      <c r="O5" s="139"/>
      <c r="P5" s="150"/>
    </row>
    <row r="6" spans="2:14" ht="13.5" customHeight="1">
      <c r="B6" s="129"/>
      <c r="C6" s="130"/>
      <c r="E6" s="128"/>
      <c r="F6" s="10"/>
      <c r="G6" s="12"/>
      <c r="H6" s="10"/>
      <c r="I6" s="10"/>
      <c r="J6" s="10"/>
      <c r="K6" s="10"/>
      <c r="L6" s="10"/>
      <c r="M6" s="10"/>
      <c r="N6" s="10"/>
    </row>
    <row r="7" spans="6:15" ht="13.5" customHeight="1">
      <c r="F7" s="10"/>
      <c r="G7" s="12"/>
      <c r="H7" s="10"/>
      <c r="I7" s="10"/>
      <c r="J7" s="10"/>
      <c r="K7" s="10"/>
      <c r="O7" s="10"/>
    </row>
    <row r="8" spans="2:15" ht="13.5" customHeight="1">
      <c r="B8" s="92"/>
      <c r="C8" s="94"/>
      <c r="G8" s="12"/>
      <c r="H8" s="10"/>
      <c r="I8" s="10"/>
      <c r="J8" s="10"/>
      <c r="K8" s="10"/>
      <c r="L8" s="10"/>
      <c r="M8" s="10"/>
      <c r="N8" s="10"/>
      <c r="O8" s="10"/>
    </row>
    <row r="9" spans="3:15" ht="13.5" customHeight="1">
      <c r="C9" s="95"/>
      <c r="E9" s="156" t="s">
        <v>153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5:15" ht="13.5" customHeight="1"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5:15" ht="13.5" customHeight="1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5:16" ht="13.5" customHeight="1">
      <c r="E12" s="146" t="s">
        <v>195</v>
      </c>
      <c r="F12" s="15"/>
      <c r="G12" s="16"/>
      <c r="H12" s="16"/>
      <c r="I12" s="140"/>
      <c r="J12" s="140"/>
      <c r="K12" s="141"/>
      <c r="M12" s="141"/>
      <c r="N12" s="142"/>
      <c r="P12" s="145" t="s">
        <v>166</v>
      </c>
    </row>
    <row r="13" spans="5:16" ht="11.25" customHeight="1">
      <c r="E13" s="204" t="s">
        <v>0</v>
      </c>
      <c r="F13" s="205"/>
      <c r="G13" s="214" t="s">
        <v>1</v>
      </c>
      <c r="H13" s="214" t="s">
        <v>156</v>
      </c>
      <c r="I13" s="214" t="s">
        <v>157</v>
      </c>
      <c r="J13" s="208" t="s">
        <v>4</v>
      </c>
      <c r="K13" s="209"/>
      <c r="L13" s="210" t="s">
        <v>5</v>
      </c>
      <c r="M13" s="211"/>
      <c r="N13" s="211"/>
      <c r="O13" s="212"/>
      <c r="P13" s="213" t="s">
        <v>192</v>
      </c>
    </row>
    <row r="14" spans="5:16" ht="42.75" customHeight="1">
      <c r="E14" s="206"/>
      <c r="F14" s="207"/>
      <c r="G14" s="215"/>
      <c r="H14" s="215"/>
      <c r="I14" s="215"/>
      <c r="J14" s="216" t="s">
        <v>160</v>
      </c>
      <c r="K14" s="217" t="s">
        <v>161</v>
      </c>
      <c r="L14" s="216" t="s">
        <v>162</v>
      </c>
      <c r="M14" s="217" t="s">
        <v>191</v>
      </c>
      <c r="N14" s="218" t="s">
        <v>187</v>
      </c>
      <c r="O14" s="219" t="s">
        <v>190</v>
      </c>
      <c r="P14" s="220" t="s">
        <v>193</v>
      </c>
    </row>
    <row r="15" spans="5:16" ht="12" customHeight="1" thickBot="1">
      <c r="E15" s="221" t="s">
        <v>117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3"/>
    </row>
    <row r="16" spans="5:17" ht="15" customHeight="1" thickBot="1" thickTop="1">
      <c r="E16" s="22"/>
      <c r="F16" s="225" t="s">
        <v>167</v>
      </c>
      <c r="G16" s="226" t="s">
        <v>79</v>
      </c>
      <c r="H16" s="227">
        <v>240</v>
      </c>
      <c r="I16" s="228" t="s">
        <v>6</v>
      </c>
      <c r="J16" s="229">
        <v>44</v>
      </c>
      <c r="K16" s="230">
        <v>80</v>
      </c>
      <c r="L16" s="231">
        <v>47</v>
      </c>
      <c r="M16" s="232">
        <v>70</v>
      </c>
      <c r="N16" s="233">
        <v>80</v>
      </c>
      <c r="O16" s="234">
        <v>70</v>
      </c>
      <c r="P16" s="235">
        <v>102.32</v>
      </c>
      <c r="Q16" s="144"/>
    </row>
    <row r="17" spans="5:17" ht="21" customHeight="1" thickBot="1" thickTop="1">
      <c r="E17" s="26"/>
      <c r="F17" s="225" t="s">
        <v>37</v>
      </c>
      <c r="G17" s="226"/>
      <c r="H17" s="227">
        <v>40</v>
      </c>
      <c r="I17" s="228" t="s">
        <v>6</v>
      </c>
      <c r="J17" s="229">
        <v>53</v>
      </c>
      <c r="K17" s="236">
        <v>80</v>
      </c>
      <c r="L17" s="237">
        <v>47</v>
      </c>
      <c r="M17" s="232">
        <v>70</v>
      </c>
      <c r="N17" s="233">
        <v>80</v>
      </c>
      <c r="O17" s="234">
        <v>70</v>
      </c>
      <c r="P17" s="238">
        <v>153.12</v>
      </c>
      <c r="Q17" s="144"/>
    </row>
    <row r="18" spans="5:17" s="8" customFormat="1" ht="23.25" customHeight="1" thickBot="1" thickTop="1">
      <c r="E18" s="26"/>
      <c r="F18" s="225" t="s">
        <v>38</v>
      </c>
      <c r="G18" s="226" t="s">
        <v>80</v>
      </c>
      <c r="H18" s="227">
        <v>34</v>
      </c>
      <c r="I18" s="228" t="s">
        <v>6</v>
      </c>
      <c r="J18" s="229">
        <v>245</v>
      </c>
      <c r="K18" s="236">
        <v>435</v>
      </c>
      <c r="L18" s="237">
        <v>245</v>
      </c>
      <c r="M18" s="232">
        <v>245</v>
      </c>
      <c r="N18" s="233">
        <v>435</v>
      </c>
      <c r="O18" s="234">
        <v>245</v>
      </c>
      <c r="P18" s="238">
        <v>645.13</v>
      </c>
      <c r="Q18" s="144"/>
    </row>
    <row r="19" spans="1:115" s="27" customFormat="1" ht="18" customHeight="1" thickBot="1" thickTop="1">
      <c r="A19" s="8"/>
      <c r="B19" s="8"/>
      <c r="C19" s="8"/>
      <c r="D19" s="8"/>
      <c r="E19" s="26"/>
      <c r="F19" s="225" t="s">
        <v>7</v>
      </c>
      <c r="G19" s="226" t="s">
        <v>81</v>
      </c>
      <c r="H19" s="227">
        <v>25</v>
      </c>
      <c r="I19" s="228" t="s">
        <v>6</v>
      </c>
      <c r="J19" s="229">
        <v>1260</v>
      </c>
      <c r="K19" s="236">
        <v>2440</v>
      </c>
      <c r="L19" s="237">
        <v>1260</v>
      </c>
      <c r="M19" s="232">
        <v>1260</v>
      </c>
      <c r="N19" s="233">
        <v>2440</v>
      </c>
      <c r="O19" s="234">
        <v>1260</v>
      </c>
      <c r="P19" s="239">
        <v>2015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s="27" customFormat="1" ht="23.25" customHeight="1" thickBot="1" thickTop="1">
      <c r="A20" s="8"/>
      <c r="B20" s="8"/>
      <c r="C20" s="8"/>
      <c r="D20" s="8"/>
      <c r="E20" s="26"/>
      <c r="F20" s="225" t="s">
        <v>197</v>
      </c>
      <c r="G20" s="226"/>
      <c r="H20" s="227">
        <v>12</v>
      </c>
      <c r="I20" s="228" t="s">
        <v>6</v>
      </c>
      <c r="J20" s="229">
        <v>720</v>
      </c>
      <c r="K20" s="236">
        <v>915</v>
      </c>
      <c r="L20" s="237">
        <v>720</v>
      </c>
      <c r="M20" s="232">
        <v>720</v>
      </c>
      <c r="N20" s="233">
        <v>915</v>
      </c>
      <c r="O20" s="234">
        <v>720</v>
      </c>
      <c r="P20" s="238">
        <v>1289.54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5:16" s="8" customFormat="1" ht="23.25" customHeight="1" thickBot="1" thickTop="1">
      <c r="E21" s="28"/>
      <c r="F21" s="225" t="s">
        <v>8</v>
      </c>
      <c r="G21" s="226"/>
      <c r="H21" s="227">
        <v>14</v>
      </c>
      <c r="I21" s="228" t="s">
        <v>6</v>
      </c>
      <c r="J21" s="229">
        <v>2600</v>
      </c>
      <c r="K21" s="240">
        <v>4890</v>
      </c>
      <c r="L21" s="241">
        <v>2600</v>
      </c>
      <c r="M21" s="232">
        <v>2600</v>
      </c>
      <c r="N21" s="233">
        <v>4890</v>
      </c>
      <c r="O21" s="234">
        <v>2600</v>
      </c>
      <c r="P21" s="238">
        <v>3789.51</v>
      </c>
    </row>
    <row r="22" spans="5:16" s="8" customFormat="1" ht="12" customHeight="1" thickBot="1" thickTop="1">
      <c r="E22" s="221" t="s">
        <v>131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4"/>
    </row>
    <row r="23" spans="5:16" s="8" customFormat="1" ht="25.5" customHeight="1" thickBot="1" thickTop="1">
      <c r="E23" s="30"/>
      <c r="F23" s="225" t="s">
        <v>30</v>
      </c>
      <c r="G23" s="226" t="s">
        <v>27</v>
      </c>
      <c r="H23" s="227">
        <v>15</v>
      </c>
      <c r="I23" s="228" t="s">
        <v>6</v>
      </c>
      <c r="J23" s="242">
        <v>1026.11</v>
      </c>
      <c r="K23" s="243" t="s">
        <v>163</v>
      </c>
      <c r="L23" s="244" t="s">
        <v>163</v>
      </c>
      <c r="M23" s="245">
        <v>1026.11</v>
      </c>
      <c r="N23" s="244" t="s">
        <v>163</v>
      </c>
      <c r="O23" s="246">
        <v>1026.11</v>
      </c>
      <c r="P23" s="247" t="s">
        <v>196</v>
      </c>
    </row>
    <row r="24" spans="3:16" s="8" customFormat="1" ht="25.5" customHeight="1" thickBot="1" thickTop="1">
      <c r="C24" s="132"/>
      <c r="E24" s="31"/>
      <c r="F24" s="225" t="s">
        <v>188</v>
      </c>
      <c r="G24" s="226" t="s">
        <v>27</v>
      </c>
      <c r="H24" s="227">
        <v>25</v>
      </c>
      <c r="I24" s="228" t="s">
        <v>6</v>
      </c>
      <c r="J24" s="242">
        <v>267</v>
      </c>
      <c r="K24" s="248" t="s">
        <v>163</v>
      </c>
      <c r="L24" s="245">
        <v>267</v>
      </c>
      <c r="M24" s="245">
        <v>267</v>
      </c>
      <c r="N24" s="249">
        <v>320</v>
      </c>
      <c r="O24" s="246">
        <v>267</v>
      </c>
      <c r="P24" s="247" t="s">
        <v>163</v>
      </c>
    </row>
    <row r="25" spans="5:18" s="8" customFormat="1" ht="15" customHeight="1" thickBot="1" thickTop="1">
      <c r="E25" s="31"/>
      <c r="F25" s="225" t="s">
        <v>39</v>
      </c>
      <c r="G25" s="226"/>
      <c r="H25" s="227">
        <v>60</v>
      </c>
      <c r="I25" s="228" t="s">
        <v>6</v>
      </c>
      <c r="J25" s="242">
        <v>410.74</v>
      </c>
      <c r="K25" s="248" t="s">
        <v>163</v>
      </c>
      <c r="L25" s="245">
        <v>410.74</v>
      </c>
      <c r="M25" s="250">
        <v>410.74</v>
      </c>
      <c r="N25" s="249">
        <v>763.42</v>
      </c>
      <c r="O25" s="251">
        <v>410.74</v>
      </c>
      <c r="P25" s="247" t="s">
        <v>163</v>
      </c>
      <c r="R25" s="143"/>
    </row>
    <row r="26" spans="5:16" s="8" customFormat="1" ht="15" customHeight="1" thickBot="1" thickTop="1">
      <c r="E26" s="31"/>
      <c r="F26" s="225" t="s">
        <v>40</v>
      </c>
      <c r="G26" s="226"/>
      <c r="H26" s="252">
        <v>10</v>
      </c>
      <c r="I26" s="228" t="s">
        <v>6</v>
      </c>
      <c r="J26" s="253" t="s">
        <v>163</v>
      </c>
      <c r="K26" s="254" t="s">
        <v>163</v>
      </c>
      <c r="L26" s="255" t="s">
        <v>163</v>
      </c>
      <c r="M26" s="250">
        <v>939.03</v>
      </c>
      <c r="N26" s="244" t="s">
        <v>163</v>
      </c>
      <c r="O26" s="251">
        <v>939.03</v>
      </c>
      <c r="P26" s="247" t="s">
        <v>163</v>
      </c>
    </row>
    <row r="27" spans="5:16" s="8" customFormat="1" ht="12" customHeight="1" thickTop="1">
      <c r="E27" s="221" t="s">
        <v>119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4"/>
    </row>
    <row r="28" spans="1:115" s="27" customFormat="1" ht="23.25" customHeight="1">
      <c r="A28" s="8"/>
      <c r="B28" s="8"/>
      <c r="C28" s="8"/>
      <c r="D28" s="8"/>
      <c r="E28" s="26"/>
      <c r="F28" s="225" t="s">
        <v>198</v>
      </c>
      <c r="G28" s="226" t="s">
        <v>83</v>
      </c>
      <c r="H28" s="227">
        <v>1</v>
      </c>
      <c r="I28" s="228" t="s">
        <v>6</v>
      </c>
      <c r="J28" s="264" t="s">
        <v>163</v>
      </c>
      <c r="K28" s="265" t="s">
        <v>163</v>
      </c>
      <c r="L28" s="265" t="s">
        <v>163</v>
      </c>
      <c r="M28" s="266">
        <v>769</v>
      </c>
      <c r="N28" s="267" t="s">
        <v>163</v>
      </c>
      <c r="O28" s="266">
        <v>769</v>
      </c>
      <c r="P28" s="26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27" customFormat="1" ht="25.5" customHeight="1">
      <c r="A29" s="8"/>
      <c r="B29" s="8"/>
      <c r="C29" s="8"/>
      <c r="D29" s="8"/>
      <c r="E29" s="26"/>
      <c r="F29" s="225" t="s">
        <v>168</v>
      </c>
      <c r="G29" s="226" t="s">
        <v>154</v>
      </c>
      <c r="H29" s="227">
        <v>1</v>
      </c>
      <c r="I29" s="228" t="s">
        <v>6</v>
      </c>
      <c r="J29" s="269" t="s">
        <v>163</v>
      </c>
      <c r="K29" s="270" t="s">
        <v>163</v>
      </c>
      <c r="L29" s="255" t="s">
        <v>163</v>
      </c>
      <c r="M29" s="266">
        <v>238</v>
      </c>
      <c r="N29" s="244" t="s">
        <v>163</v>
      </c>
      <c r="O29" s="266">
        <v>238</v>
      </c>
      <c r="P29" s="26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27" customFormat="1" ht="23.25" customHeight="1">
      <c r="A30" s="8"/>
      <c r="B30" s="8"/>
      <c r="C30" s="8"/>
      <c r="D30" s="8"/>
      <c r="E30" s="151"/>
      <c r="F30" s="225" t="s">
        <v>169</v>
      </c>
      <c r="G30" s="226" t="s">
        <v>85</v>
      </c>
      <c r="H30" s="227">
        <v>4</v>
      </c>
      <c r="I30" s="228" t="s">
        <v>6</v>
      </c>
      <c r="J30" s="269" t="s">
        <v>163</v>
      </c>
      <c r="K30" s="270" t="s">
        <v>163</v>
      </c>
      <c r="L30" s="255" t="s">
        <v>163</v>
      </c>
      <c r="M30" s="266">
        <v>2422</v>
      </c>
      <c r="N30" s="244" t="s">
        <v>163</v>
      </c>
      <c r="O30" s="266">
        <v>2422</v>
      </c>
      <c r="P30" s="26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27" customFormat="1" ht="32.25" customHeight="1">
      <c r="A31" s="8"/>
      <c r="B31" s="8"/>
      <c r="C31" s="8"/>
      <c r="D31" s="8"/>
      <c r="E31" s="151"/>
      <c r="F31" s="225" t="s">
        <v>170</v>
      </c>
      <c r="G31" s="226" t="s">
        <v>85</v>
      </c>
      <c r="H31" s="227">
        <v>4</v>
      </c>
      <c r="I31" s="228" t="s">
        <v>6</v>
      </c>
      <c r="J31" s="269" t="s">
        <v>163</v>
      </c>
      <c r="K31" s="270" t="s">
        <v>163</v>
      </c>
      <c r="L31" s="255" t="s">
        <v>163</v>
      </c>
      <c r="M31" s="266">
        <v>4102</v>
      </c>
      <c r="N31" s="244" t="s">
        <v>163</v>
      </c>
      <c r="O31" s="266">
        <v>4102</v>
      </c>
      <c r="P31" s="26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27" customFormat="1" ht="25.5" customHeight="1">
      <c r="A32" s="8"/>
      <c r="B32" s="8"/>
      <c r="C32" s="8"/>
      <c r="D32" s="8"/>
      <c r="E32" s="151"/>
      <c r="F32" s="225" t="s">
        <v>199</v>
      </c>
      <c r="G32" s="226" t="s">
        <v>85</v>
      </c>
      <c r="H32" s="227">
        <v>4</v>
      </c>
      <c r="I32" s="228" t="s">
        <v>9</v>
      </c>
      <c r="J32" s="269" t="s">
        <v>163</v>
      </c>
      <c r="K32" s="270" t="s">
        <v>163</v>
      </c>
      <c r="L32" s="255" t="s">
        <v>163</v>
      </c>
      <c r="M32" s="250">
        <v>4547.85</v>
      </c>
      <c r="N32" s="244" t="s">
        <v>163</v>
      </c>
      <c r="O32" s="250">
        <v>4547.85</v>
      </c>
      <c r="P32" s="26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s="27" customFormat="1" ht="12" customHeight="1">
      <c r="A33" s="8"/>
      <c r="B33" s="8"/>
      <c r="C33" s="8"/>
      <c r="D33" s="8"/>
      <c r="E33" s="221" t="s">
        <v>120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1:115" s="27" customFormat="1" ht="35.25" customHeight="1">
      <c r="A34" s="8"/>
      <c r="B34" s="8"/>
      <c r="C34" s="8"/>
      <c r="D34" s="8"/>
      <c r="E34" s="26"/>
      <c r="F34" s="256" t="s">
        <v>171</v>
      </c>
      <c r="G34" s="257" t="s">
        <v>85</v>
      </c>
      <c r="H34" s="271">
        <v>1</v>
      </c>
      <c r="I34" s="258" t="s">
        <v>6</v>
      </c>
      <c r="J34" s="260" t="s">
        <v>163</v>
      </c>
      <c r="K34" s="261" t="s">
        <v>163</v>
      </c>
      <c r="L34" s="261" t="s">
        <v>163</v>
      </c>
      <c r="M34" s="263">
        <v>274</v>
      </c>
      <c r="N34" s="262" t="s">
        <v>163</v>
      </c>
      <c r="O34" s="263">
        <v>274</v>
      </c>
      <c r="P34" s="25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</row>
    <row r="35" spans="1:115" s="27" customFormat="1" ht="18.75" customHeight="1" thickBot="1">
      <c r="A35" s="8"/>
      <c r="B35" s="8"/>
      <c r="C35" s="8"/>
      <c r="D35" s="8"/>
      <c r="E35" s="221" t="s">
        <v>122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</row>
    <row r="36" spans="1:115" s="27" customFormat="1" ht="30" customHeight="1" thickTop="1">
      <c r="A36" s="8"/>
      <c r="B36" s="8"/>
      <c r="C36" s="8"/>
      <c r="D36" s="8"/>
      <c r="E36" s="157"/>
      <c r="F36" s="272" t="s">
        <v>155</v>
      </c>
      <c r="G36" s="273" t="s">
        <v>87</v>
      </c>
      <c r="H36" s="274">
        <v>8</v>
      </c>
      <c r="I36" s="275" t="s">
        <v>6</v>
      </c>
      <c r="J36" s="276">
        <v>1350</v>
      </c>
      <c r="K36" s="277"/>
      <c r="L36" s="277"/>
      <c r="M36" s="277"/>
      <c r="N36" s="277"/>
      <c r="O36" s="277"/>
      <c r="P36" s="27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1:115" s="27" customFormat="1" ht="28.5" customHeight="1">
      <c r="A37" s="8"/>
      <c r="B37" s="8"/>
      <c r="C37" s="8"/>
      <c r="D37" s="8"/>
      <c r="E37" s="157"/>
      <c r="F37" s="279" t="s">
        <v>173</v>
      </c>
      <c r="G37" s="280" t="s">
        <v>174</v>
      </c>
      <c r="H37" s="281">
        <v>50</v>
      </c>
      <c r="I37" s="282" t="s">
        <v>6</v>
      </c>
      <c r="J37" s="283"/>
      <c r="K37" s="284"/>
      <c r="L37" s="285"/>
      <c r="M37" s="286">
        <v>23.22</v>
      </c>
      <c r="N37" s="287"/>
      <c r="O37" s="287">
        <v>23.22</v>
      </c>
      <c r="P37" s="26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1:115" s="27" customFormat="1" ht="25.5" customHeight="1">
      <c r="A38" s="8"/>
      <c r="B38" s="8"/>
      <c r="C38" s="8"/>
      <c r="D38" s="8"/>
      <c r="E38" s="26"/>
      <c r="F38" s="288" t="s">
        <v>172</v>
      </c>
      <c r="G38" s="226" t="s">
        <v>88</v>
      </c>
      <c r="H38" s="252">
        <v>200</v>
      </c>
      <c r="I38" s="228" t="s">
        <v>6</v>
      </c>
      <c r="J38" s="289" t="s">
        <v>163</v>
      </c>
      <c r="K38" s="267" t="s">
        <v>163</v>
      </c>
      <c r="L38" s="267" t="s">
        <v>163</v>
      </c>
      <c r="M38" s="287">
        <v>505</v>
      </c>
      <c r="N38" s="287" t="s">
        <v>163</v>
      </c>
      <c r="O38" s="287">
        <v>505</v>
      </c>
      <c r="P38" s="26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27" customFormat="1" ht="25.5" customHeight="1">
      <c r="A39" s="8"/>
      <c r="B39" s="8"/>
      <c r="C39" s="8"/>
      <c r="D39" s="8"/>
      <c r="E39" s="26"/>
      <c r="F39" s="225" t="s">
        <v>42</v>
      </c>
      <c r="G39" s="226" t="s">
        <v>17</v>
      </c>
      <c r="H39" s="252">
        <v>2</v>
      </c>
      <c r="I39" s="228" t="s">
        <v>6</v>
      </c>
      <c r="J39" s="269" t="s">
        <v>163</v>
      </c>
      <c r="K39" s="290" t="s">
        <v>163</v>
      </c>
      <c r="L39" s="255" t="s">
        <v>163</v>
      </c>
      <c r="M39" s="245">
        <v>5442.52</v>
      </c>
      <c r="N39" s="291" t="s">
        <v>163</v>
      </c>
      <c r="O39" s="245">
        <v>5442.52</v>
      </c>
      <c r="P39" s="292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s="27" customFormat="1" ht="12" customHeight="1">
      <c r="A40" s="8"/>
      <c r="B40" s="8"/>
      <c r="C40" s="8"/>
      <c r="D40" s="8"/>
      <c r="E40" s="221" t="s">
        <v>121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s="27" customFormat="1" ht="24" customHeight="1">
      <c r="A41" s="8"/>
      <c r="B41" s="8"/>
      <c r="C41" s="8"/>
      <c r="D41" s="8"/>
      <c r="E41" s="26"/>
      <c r="F41" s="225" t="s">
        <v>139</v>
      </c>
      <c r="G41" s="226" t="s">
        <v>23</v>
      </c>
      <c r="H41" s="252">
        <v>4</v>
      </c>
      <c r="I41" s="228" t="s">
        <v>9</v>
      </c>
      <c r="J41" s="293">
        <v>7837.37</v>
      </c>
      <c r="K41" s="255" t="s">
        <v>163</v>
      </c>
      <c r="L41" s="294" t="s">
        <v>163</v>
      </c>
      <c r="M41" s="295">
        <v>7063.06</v>
      </c>
      <c r="N41" s="296" t="s">
        <v>163</v>
      </c>
      <c r="O41" s="266">
        <v>7063.06</v>
      </c>
      <c r="P41" s="26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5:16" ht="49.5" customHeight="1">
      <c r="E42" s="26"/>
      <c r="F42" s="225" t="s">
        <v>52</v>
      </c>
      <c r="G42" s="226" t="s">
        <v>28</v>
      </c>
      <c r="H42" s="252">
        <v>20</v>
      </c>
      <c r="I42" s="228" t="s">
        <v>6</v>
      </c>
      <c r="J42" s="297">
        <v>853</v>
      </c>
      <c r="K42" s="255" t="s">
        <v>163</v>
      </c>
      <c r="L42" s="298" t="s">
        <v>163</v>
      </c>
      <c r="M42" s="299">
        <v>853</v>
      </c>
      <c r="N42" s="300">
        <v>1290</v>
      </c>
      <c r="O42" s="301">
        <v>853</v>
      </c>
      <c r="P42" s="268"/>
    </row>
    <row r="43" spans="1:115" s="27" customFormat="1" ht="27.75" customHeight="1" thickBot="1">
      <c r="A43" s="8"/>
      <c r="B43" s="8"/>
      <c r="C43" s="8"/>
      <c r="D43" s="8"/>
      <c r="E43" s="26"/>
      <c r="F43" s="225" t="s">
        <v>19</v>
      </c>
      <c r="G43" s="226" t="s">
        <v>20</v>
      </c>
      <c r="H43" s="252">
        <v>60</v>
      </c>
      <c r="I43" s="228" t="s">
        <v>6</v>
      </c>
      <c r="J43" s="302">
        <v>45</v>
      </c>
      <c r="K43" s="303"/>
      <c r="L43" s="303"/>
      <c r="M43" s="303"/>
      <c r="N43" s="303"/>
      <c r="O43" s="303"/>
      <c r="P43" s="304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</row>
    <row r="44" spans="1:115" s="27" customFormat="1" ht="22.5" customHeight="1" thickBot="1" thickTop="1">
      <c r="A44" s="8"/>
      <c r="B44" s="8"/>
      <c r="C44" s="8"/>
      <c r="D44" s="8"/>
      <c r="E44" s="26"/>
      <c r="F44" s="225" t="s">
        <v>56</v>
      </c>
      <c r="G44" s="226" t="s">
        <v>21</v>
      </c>
      <c r="H44" s="252">
        <v>20</v>
      </c>
      <c r="I44" s="228" t="s">
        <v>6</v>
      </c>
      <c r="J44" s="305">
        <v>1363.56</v>
      </c>
      <c r="K44" s="306"/>
      <c r="L44" s="306"/>
      <c r="M44" s="306"/>
      <c r="N44" s="306"/>
      <c r="O44" s="306"/>
      <c r="P44" s="307"/>
      <c r="Q44" s="131"/>
      <c r="R44" s="13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</row>
    <row r="45" spans="1:115" s="27" customFormat="1" ht="15" customHeight="1" thickTop="1">
      <c r="A45" s="8"/>
      <c r="B45" s="8"/>
      <c r="C45" s="8"/>
      <c r="D45" s="8"/>
      <c r="E45" s="44"/>
      <c r="F45" s="45"/>
      <c r="G45" s="46"/>
      <c r="H45" s="47"/>
      <c r="I45" s="48"/>
      <c r="J45" s="55"/>
      <c r="K45" s="55"/>
      <c r="L45" s="55"/>
      <c r="M45" s="55"/>
      <c r="N45" s="55"/>
      <c r="O45" s="56" t="s">
        <v>82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</row>
    <row r="46" spans="1:115" s="27" customFormat="1" ht="15" customHeight="1">
      <c r="A46" s="8"/>
      <c r="B46" s="8"/>
      <c r="C46" s="8"/>
      <c r="D46" s="8"/>
      <c r="E46" s="8"/>
      <c r="F46" s="7"/>
      <c r="G46" s="52"/>
      <c r="H46" s="53"/>
      <c r="I46" s="54"/>
      <c r="J46" s="55"/>
      <c r="K46" s="55"/>
      <c r="L46" s="55"/>
      <c r="M46" s="55"/>
      <c r="N46" s="55"/>
      <c r="O46" s="56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</row>
    <row r="47" spans="1:115" s="27" customFormat="1" ht="15" customHeight="1">
      <c r="A47" s="8"/>
      <c r="B47" s="8"/>
      <c r="C47" s="8"/>
      <c r="D47" s="8"/>
      <c r="E47" s="8"/>
      <c r="F47" s="7"/>
      <c r="G47" s="52"/>
      <c r="H47" s="53"/>
      <c r="I47" s="54"/>
      <c r="J47" s="55"/>
      <c r="K47" s="55"/>
      <c r="L47" s="55"/>
      <c r="M47" s="55"/>
      <c r="N47" s="55"/>
      <c r="O47" s="56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</row>
    <row r="48" spans="1:115" s="27" customFormat="1" ht="15" customHeight="1">
      <c r="A48" s="8"/>
      <c r="B48" s="8"/>
      <c r="C48" s="8"/>
      <c r="D48" s="8"/>
      <c r="E48" s="8"/>
      <c r="F48" s="7"/>
      <c r="G48" s="52"/>
      <c r="H48" s="53"/>
      <c r="I48" s="54"/>
      <c r="J48" s="55"/>
      <c r="K48" s="55"/>
      <c r="L48" s="55"/>
      <c r="M48" s="55"/>
      <c r="N48" s="55"/>
      <c r="O48" s="5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1:115" s="27" customFormat="1" ht="15" customHeight="1">
      <c r="A49" s="8"/>
      <c r="B49" s="8"/>
      <c r="C49" s="8"/>
      <c r="D49" s="8"/>
      <c r="E49" s="8"/>
      <c r="F49" s="7"/>
      <c r="G49" s="52"/>
      <c r="H49" s="53"/>
      <c r="I49" s="54"/>
      <c r="J49" s="55"/>
      <c r="K49" s="55"/>
      <c r="L49" s="55"/>
      <c r="M49" s="55"/>
      <c r="N49" s="55"/>
      <c r="O49" s="56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1:115" s="27" customFormat="1" ht="15" customHeight="1">
      <c r="A50" s="8"/>
      <c r="B50" s="8"/>
      <c r="C50" s="8"/>
      <c r="D50" s="8"/>
      <c r="E50" s="8"/>
      <c r="F50" s="7"/>
      <c r="G50" s="52"/>
      <c r="H50" s="53"/>
      <c r="I50" s="54"/>
      <c r="J50" s="55"/>
      <c r="K50" s="55"/>
      <c r="L50" s="55"/>
      <c r="M50" s="55"/>
      <c r="N50" s="55"/>
      <c r="O50" s="56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1:115" s="27" customFormat="1" ht="15" customHeight="1">
      <c r="A51" s="8"/>
      <c r="B51" s="8"/>
      <c r="C51" s="8"/>
      <c r="D51" s="8"/>
      <c r="E51" s="8"/>
      <c r="F51" s="7"/>
      <c r="G51" s="52"/>
      <c r="H51" s="53"/>
      <c r="I51" s="54"/>
      <c r="J51" s="55"/>
      <c r="K51" s="55"/>
      <c r="L51" s="55"/>
      <c r="M51" s="55"/>
      <c r="N51" s="55"/>
      <c r="O51" s="56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1:115" s="27" customFormat="1" ht="15" customHeight="1">
      <c r="A52" s="8"/>
      <c r="B52" s="8"/>
      <c r="C52" s="8"/>
      <c r="D52" s="8"/>
      <c r="E52" s="8"/>
      <c r="F52" s="7"/>
      <c r="G52" s="52"/>
      <c r="H52" s="53"/>
      <c r="I52" s="54"/>
      <c r="J52" s="55"/>
      <c r="K52" s="55"/>
      <c r="L52" s="55"/>
      <c r="M52" s="55"/>
      <c r="N52" s="55"/>
      <c r="O52" s="56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1:115" s="27" customFormat="1" ht="15" customHeight="1">
      <c r="A53" s="8"/>
      <c r="B53" s="8"/>
      <c r="C53" s="8"/>
      <c r="D53" s="8"/>
      <c r="E53" s="8"/>
      <c r="F53" s="7"/>
      <c r="G53" s="52"/>
      <c r="H53" s="53"/>
      <c r="I53" s="54"/>
      <c r="J53" s="55"/>
      <c r="K53" s="55"/>
      <c r="L53" s="55"/>
      <c r="M53" s="55"/>
      <c r="N53" s="55"/>
      <c r="O53" s="56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1:115" s="27" customFormat="1" ht="15" customHeight="1">
      <c r="A54" s="8"/>
      <c r="B54" s="8"/>
      <c r="C54" s="8"/>
      <c r="D54" s="8"/>
      <c r="E54" s="51" t="s">
        <v>95</v>
      </c>
      <c r="F54" s="111"/>
      <c r="G54" s="112"/>
      <c r="H54" s="113"/>
      <c r="I54" s="114"/>
      <c r="J54" s="110"/>
      <c r="K54" s="110"/>
      <c r="L54" s="110"/>
      <c r="M54" s="110"/>
      <c r="N54" s="110"/>
      <c r="O54" s="110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1:115" s="27" customFormat="1" ht="15" customHeight="1">
      <c r="A55" s="8"/>
      <c r="B55" s="8"/>
      <c r="C55" s="8"/>
      <c r="D55" s="8"/>
      <c r="E55" s="308" t="s">
        <v>0</v>
      </c>
      <c r="F55" s="309"/>
      <c r="G55" s="312" t="s">
        <v>1</v>
      </c>
      <c r="H55" s="312" t="s">
        <v>156</v>
      </c>
      <c r="I55" s="312" t="s">
        <v>157</v>
      </c>
      <c r="J55" s="317" t="s">
        <v>4</v>
      </c>
      <c r="K55" s="318"/>
      <c r="L55" s="319" t="s">
        <v>5</v>
      </c>
      <c r="M55" s="320"/>
      <c r="N55" s="320"/>
      <c r="O55" s="321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1:115" s="27" customFormat="1" ht="24.75" customHeight="1">
      <c r="A56" s="8"/>
      <c r="B56" s="8"/>
      <c r="C56" s="8"/>
      <c r="D56" s="8"/>
      <c r="E56" s="310"/>
      <c r="F56" s="311"/>
      <c r="G56" s="313"/>
      <c r="H56" s="313"/>
      <c r="I56" s="313"/>
      <c r="J56" s="314" t="s">
        <v>160</v>
      </c>
      <c r="K56" s="315" t="s">
        <v>161</v>
      </c>
      <c r="L56" s="314" t="s">
        <v>162</v>
      </c>
      <c r="M56" s="315" t="s">
        <v>176</v>
      </c>
      <c r="N56" s="316" t="s">
        <v>158</v>
      </c>
      <c r="O56" s="316" t="s">
        <v>177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1:115" s="27" customFormat="1" ht="12" customHeight="1">
      <c r="A57" s="8"/>
      <c r="B57" s="8"/>
      <c r="C57" s="8"/>
      <c r="D57" s="8"/>
      <c r="E57" s="322" t="s">
        <v>124</v>
      </c>
      <c r="F57" s="323"/>
      <c r="G57" s="323"/>
      <c r="H57" s="323"/>
      <c r="I57" s="323"/>
      <c r="J57" s="324"/>
      <c r="K57" s="324"/>
      <c r="L57" s="324"/>
      <c r="M57" s="324"/>
      <c r="N57" s="324"/>
      <c r="O57" s="325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1:115" s="27" customFormat="1" ht="49.5" customHeight="1">
      <c r="A58" s="8"/>
      <c r="B58" s="8"/>
      <c r="C58" s="8"/>
      <c r="D58" s="8"/>
      <c r="E58" s="35"/>
      <c r="F58" s="225" t="s">
        <v>175</v>
      </c>
      <c r="G58" s="226"/>
      <c r="H58" s="252"/>
      <c r="I58" s="228" t="s">
        <v>29</v>
      </c>
      <c r="J58" s="245">
        <v>4939.72</v>
      </c>
      <c r="K58" s="255" t="s">
        <v>163</v>
      </c>
      <c r="L58" s="255" t="s">
        <v>163</v>
      </c>
      <c r="M58" s="326">
        <v>4939.72</v>
      </c>
      <c r="N58" s="249">
        <v>9325</v>
      </c>
      <c r="O58" s="326">
        <v>4939.72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1:115" s="27" customFormat="1" ht="49.5" customHeight="1">
      <c r="A59" s="8"/>
      <c r="B59" s="8"/>
      <c r="C59" s="8"/>
      <c r="D59" s="8"/>
      <c r="E59" s="26"/>
      <c r="F59" s="225" t="s">
        <v>178</v>
      </c>
      <c r="G59" s="226"/>
      <c r="H59" s="252"/>
      <c r="I59" s="228" t="s">
        <v>29</v>
      </c>
      <c r="J59" s="327">
        <v>3383.86</v>
      </c>
      <c r="K59" s="328"/>
      <c r="L59" s="328"/>
      <c r="M59" s="328"/>
      <c r="N59" s="328"/>
      <c r="O59" s="32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1:115" s="27" customFormat="1" ht="48.75" customHeight="1">
      <c r="A60" s="8"/>
      <c r="B60" s="8"/>
      <c r="C60" s="8"/>
      <c r="D60" s="8"/>
      <c r="E60" s="22"/>
      <c r="F60" s="225" t="s">
        <v>179</v>
      </c>
      <c r="G60" s="226"/>
      <c r="H60" s="252"/>
      <c r="I60" s="228" t="s">
        <v>29</v>
      </c>
      <c r="J60" s="330">
        <v>3580.5</v>
      </c>
      <c r="K60" s="331" t="s">
        <v>163</v>
      </c>
      <c r="L60" s="331" t="s">
        <v>163</v>
      </c>
      <c r="M60" s="331">
        <v>3580.5</v>
      </c>
      <c r="N60" s="331">
        <v>7177</v>
      </c>
      <c r="O60" s="332">
        <v>3580.5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1:115" s="27" customFormat="1" ht="24.75" customHeight="1">
      <c r="A61" s="8"/>
      <c r="B61" s="8"/>
      <c r="C61" s="8"/>
      <c r="D61" s="8"/>
      <c r="E61" s="322" t="s">
        <v>127</v>
      </c>
      <c r="F61" s="323"/>
      <c r="G61" s="323"/>
      <c r="H61" s="323"/>
      <c r="I61" s="323"/>
      <c r="J61" s="323"/>
      <c r="K61" s="323"/>
      <c r="L61" s="323"/>
      <c r="M61" s="323"/>
      <c r="N61" s="323"/>
      <c r="O61" s="333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1:115" s="27" customFormat="1" ht="30.75" customHeight="1">
      <c r="A62" s="8"/>
      <c r="B62" s="8"/>
      <c r="C62" s="8"/>
      <c r="D62" s="8"/>
      <c r="E62" s="26"/>
      <c r="F62" s="225" t="s">
        <v>180</v>
      </c>
      <c r="G62" s="226" t="s">
        <v>181</v>
      </c>
      <c r="H62" s="252">
        <v>10</v>
      </c>
      <c r="I62" s="228" t="s">
        <v>29</v>
      </c>
      <c r="J62" s="334">
        <v>2177.05</v>
      </c>
      <c r="K62" s="335" t="s">
        <v>163</v>
      </c>
      <c r="L62" s="336" t="s">
        <v>163</v>
      </c>
      <c r="M62" s="337">
        <v>2177.05</v>
      </c>
      <c r="N62" s="337" t="s">
        <v>163</v>
      </c>
      <c r="O62" s="337">
        <v>2177.05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3" spans="1:115" s="27" customFormat="1" ht="32.25" customHeight="1">
      <c r="A63" s="8"/>
      <c r="B63" s="8"/>
      <c r="C63" s="8"/>
      <c r="D63" s="8"/>
      <c r="E63" s="26"/>
      <c r="F63" s="225" t="s">
        <v>182</v>
      </c>
      <c r="G63" s="226" t="s">
        <v>183</v>
      </c>
      <c r="H63" s="252">
        <v>5</v>
      </c>
      <c r="I63" s="228" t="s">
        <v>29</v>
      </c>
      <c r="J63" s="334">
        <v>1920</v>
      </c>
      <c r="K63" s="338" t="s">
        <v>163</v>
      </c>
      <c r="L63" s="338" t="s">
        <v>163</v>
      </c>
      <c r="M63" s="339">
        <v>1920</v>
      </c>
      <c r="N63" s="339">
        <v>2400</v>
      </c>
      <c r="O63" s="339">
        <v>1920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</row>
    <row r="64" spans="1:115" s="27" customFormat="1" ht="30" customHeight="1">
      <c r="A64" s="8"/>
      <c r="B64" s="8"/>
      <c r="C64" s="8"/>
      <c r="D64" s="8"/>
      <c r="E64" s="26"/>
      <c r="F64" s="225" t="s">
        <v>184</v>
      </c>
      <c r="G64" s="226" t="s">
        <v>185</v>
      </c>
      <c r="H64" s="252">
        <v>10</v>
      </c>
      <c r="I64" s="228" t="s">
        <v>6</v>
      </c>
      <c r="J64" s="340">
        <v>1100.86</v>
      </c>
      <c r="K64" s="341" t="s">
        <v>163</v>
      </c>
      <c r="L64" s="341" t="s">
        <v>163</v>
      </c>
      <c r="M64" s="250">
        <v>1100.86</v>
      </c>
      <c r="N64" s="342" t="s">
        <v>163</v>
      </c>
      <c r="O64" s="250">
        <v>1100.86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</row>
    <row r="65" spans="5:15" ht="29.25" customHeight="1">
      <c r="E65" s="26"/>
      <c r="F65" s="225" t="s">
        <v>12</v>
      </c>
      <c r="G65" s="226" t="s">
        <v>26</v>
      </c>
      <c r="H65" s="252">
        <v>50</v>
      </c>
      <c r="I65" s="228" t="s">
        <v>6</v>
      </c>
      <c r="J65" s="343">
        <v>88</v>
      </c>
      <c r="K65" s="255" t="s">
        <v>163</v>
      </c>
      <c r="L65" s="255" t="s">
        <v>163</v>
      </c>
      <c r="M65" s="245">
        <v>88</v>
      </c>
      <c r="N65" s="249">
        <v>100</v>
      </c>
      <c r="O65" s="245">
        <v>88</v>
      </c>
    </row>
    <row r="66" spans="1:115" s="27" customFormat="1" ht="24" customHeight="1">
      <c r="A66" s="8"/>
      <c r="B66" s="8"/>
      <c r="C66" s="8"/>
      <c r="D66" s="8"/>
      <c r="E66" s="26"/>
      <c r="F66" s="225" t="s">
        <v>13</v>
      </c>
      <c r="G66" s="344"/>
      <c r="H66" s="345"/>
      <c r="I66" s="228" t="s">
        <v>6</v>
      </c>
      <c r="J66" s="346">
        <v>72.57</v>
      </c>
      <c r="K66" s="347"/>
      <c r="L66" s="347"/>
      <c r="M66" s="347"/>
      <c r="N66" s="347"/>
      <c r="O66" s="34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</row>
    <row r="67" spans="5:20" s="8" customFormat="1" ht="18" customHeight="1">
      <c r="E67" s="322" t="s">
        <v>129</v>
      </c>
      <c r="F67" s="323"/>
      <c r="G67" s="323"/>
      <c r="H67" s="323"/>
      <c r="I67" s="323"/>
      <c r="J67" s="323"/>
      <c r="K67" s="323"/>
      <c r="L67" s="323"/>
      <c r="M67" s="323"/>
      <c r="N67" s="323"/>
      <c r="O67" s="333"/>
      <c r="P67" s="59"/>
      <c r="Q67" s="59"/>
      <c r="R67" s="59"/>
      <c r="S67" s="59"/>
      <c r="T67" s="59"/>
    </row>
    <row r="68" spans="5:15" s="8" customFormat="1" ht="22.5" customHeight="1">
      <c r="E68" s="26"/>
      <c r="F68" s="225" t="s">
        <v>135</v>
      </c>
      <c r="G68" s="226" t="s">
        <v>14</v>
      </c>
      <c r="H68" s="252">
        <v>50</v>
      </c>
      <c r="I68" s="228" t="s">
        <v>6</v>
      </c>
      <c r="J68" s="349">
        <v>80</v>
      </c>
      <c r="K68" s="350"/>
      <c r="L68" s="350"/>
      <c r="M68" s="350"/>
      <c r="N68" s="350"/>
      <c r="O68" s="351"/>
    </row>
    <row r="69" spans="5:15" s="8" customFormat="1" ht="53.25" customHeight="1">
      <c r="E69" s="26"/>
      <c r="F69" s="225" t="s">
        <v>53</v>
      </c>
      <c r="G69" s="226" t="s">
        <v>10</v>
      </c>
      <c r="H69" s="252">
        <v>500</v>
      </c>
      <c r="I69" s="228" t="s">
        <v>6</v>
      </c>
      <c r="J69" s="349">
        <v>16.69</v>
      </c>
      <c r="K69" s="350"/>
      <c r="L69" s="350"/>
      <c r="M69" s="350"/>
      <c r="N69" s="350"/>
      <c r="O69" s="351"/>
    </row>
    <row r="70" spans="5:15" ht="24.75" customHeight="1">
      <c r="E70" s="26"/>
      <c r="F70" s="225" t="s">
        <v>34</v>
      </c>
      <c r="G70" s="226" t="s">
        <v>10</v>
      </c>
      <c r="H70" s="252">
        <v>25</v>
      </c>
      <c r="I70" s="228" t="s">
        <v>6</v>
      </c>
      <c r="J70" s="349">
        <v>106.68</v>
      </c>
      <c r="K70" s="350"/>
      <c r="L70" s="350"/>
      <c r="M70" s="350"/>
      <c r="N70" s="350"/>
      <c r="O70" s="351"/>
    </row>
    <row r="71" spans="5:15" ht="26.25" customHeight="1">
      <c r="E71" s="151"/>
      <c r="F71" s="225" t="s">
        <v>152</v>
      </c>
      <c r="G71" s="226" t="s">
        <v>33</v>
      </c>
      <c r="H71" s="252" t="s">
        <v>31</v>
      </c>
      <c r="I71" s="228" t="s">
        <v>16</v>
      </c>
      <c r="J71" s="349">
        <v>1425</v>
      </c>
      <c r="K71" s="350"/>
      <c r="L71" s="350"/>
      <c r="M71" s="350"/>
      <c r="N71" s="350"/>
      <c r="O71" s="351"/>
    </row>
    <row r="72" spans="5:15" ht="28.5" customHeight="1">
      <c r="E72" s="151"/>
      <c r="F72" s="225" t="s">
        <v>143</v>
      </c>
      <c r="G72" s="226" t="s">
        <v>15</v>
      </c>
      <c r="H72" s="252" t="s">
        <v>32</v>
      </c>
      <c r="I72" s="228" t="s">
        <v>16</v>
      </c>
      <c r="J72" s="349">
        <v>1910</v>
      </c>
      <c r="K72" s="350"/>
      <c r="L72" s="350"/>
      <c r="M72" s="350"/>
      <c r="N72" s="350"/>
      <c r="O72" s="351"/>
    </row>
    <row r="73" spans="5:15" ht="24.75" customHeight="1">
      <c r="E73" s="28"/>
      <c r="F73" s="225" t="s">
        <v>48</v>
      </c>
      <c r="G73" s="226" t="s">
        <v>15</v>
      </c>
      <c r="H73" s="252">
        <v>50</v>
      </c>
      <c r="I73" s="228" t="s">
        <v>6</v>
      </c>
      <c r="J73" s="349">
        <v>60</v>
      </c>
      <c r="K73" s="352"/>
      <c r="L73" s="352"/>
      <c r="M73" s="352"/>
      <c r="N73" s="352"/>
      <c r="O73" s="353"/>
    </row>
    <row r="74" spans="5:15" s="62" customFormat="1" ht="14.25" customHeight="1">
      <c r="E74" s="63" t="s">
        <v>194</v>
      </c>
      <c r="F74" s="64"/>
      <c r="G74" s="65"/>
      <c r="H74" s="66"/>
      <c r="I74" s="66"/>
      <c r="J74" s="67"/>
      <c r="K74" s="67"/>
      <c r="L74" s="67"/>
      <c r="M74" s="67"/>
      <c r="N74" s="67"/>
      <c r="O74" s="68"/>
    </row>
    <row r="75" spans="5:15" s="62" customFormat="1" ht="13.5" customHeight="1">
      <c r="E75" s="70"/>
      <c r="F75" s="70"/>
      <c r="G75" s="71"/>
      <c r="H75" s="71"/>
      <c r="I75" s="71"/>
      <c r="J75" s="71"/>
      <c r="K75" s="71"/>
      <c r="L75" s="71"/>
      <c r="M75" s="71"/>
      <c r="N75" s="71"/>
      <c r="O75" s="69"/>
    </row>
    <row r="76" spans="5:15" ht="13.5" customHeight="1">
      <c r="E76" s="72"/>
      <c r="F76" s="73"/>
      <c r="G76" s="74"/>
      <c r="H76" s="74"/>
      <c r="I76" s="74"/>
      <c r="J76" s="73"/>
      <c r="K76" s="73"/>
      <c r="L76" s="73"/>
      <c r="M76" s="73"/>
      <c r="N76" s="73"/>
      <c r="O76" s="75"/>
    </row>
    <row r="77" spans="5:13" ht="4.5" customHeight="1">
      <c r="E77" s="76"/>
      <c r="F77" s="77"/>
      <c r="G77" s="78"/>
      <c r="H77" s="79"/>
      <c r="I77" s="79"/>
      <c r="J77" s="80"/>
      <c r="K77" s="80"/>
      <c r="L77" s="80"/>
      <c r="M77" s="80"/>
    </row>
    <row r="78" spans="5:13" ht="12">
      <c r="E78" s="76"/>
      <c r="F78" s="77"/>
      <c r="G78" s="78"/>
      <c r="H78" s="79"/>
      <c r="I78" s="79"/>
      <c r="J78" s="80"/>
      <c r="K78" s="80"/>
      <c r="L78" s="80"/>
      <c r="M78" s="80"/>
    </row>
    <row r="86" spans="6:15" ht="12">
      <c r="F86" s="86"/>
      <c r="G86" s="87"/>
      <c r="H86" s="88"/>
      <c r="I86" s="88"/>
      <c r="J86" s="89"/>
      <c r="K86" s="89"/>
      <c r="L86" s="89"/>
      <c r="M86" s="89"/>
      <c r="N86" s="89"/>
      <c r="O86" s="89"/>
    </row>
    <row r="87" spans="6:15" ht="12">
      <c r="F87" s="86"/>
      <c r="G87" s="87"/>
      <c r="H87" s="88"/>
      <c r="I87" s="88"/>
      <c r="J87" s="89"/>
      <c r="K87" s="89"/>
      <c r="L87" s="89"/>
      <c r="M87" s="89"/>
      <c r="N87" s="89"/>
      <c r="O87" s="89"/>
    </row>
    <row r="90" spans="107:115" ht="12">
      <c r="DC90" s="11"/>
      <c r="DD90" s="11"/>
      <c r="DE90" s="11"/>
      <c r="DF90" s="11"/>
      <c r="DG90" s="11"/>
      <c r="DH90" s="11"/>
      <c r="DI90" s="11"/>
      <c r="DJ90" s="11"/>
      <c r="DK90" s="11"/>
    </row>
    <row r="91" spans="107:115" ht="12">
      <c r="DC91" s="11"/>
      <c r="DD91" s="11"/>
      <c r="DE91" s="11"/>
      <c r="DF91" s="11"/>
      <c r="DG91" s="11"/>
      <c r="DH91" s="11"/>
      <c r="DI91" s="11"/>
      <c r="DJ91" s="11"/>
      <c r="DK91" s="11"/>
    </row>
  </sheetData>
  <sheetProtection/>
  <mergeCells count="39">
    <mergeCell ref="B2:B3"/>
    <mergeCell ref="E9:O10"/>
    <mergeCell ref="E13:F14"/>
    <mergeCell ref="J73:O73"/>
    <mergeCell ref="E30:E32"/>
    <mergeCell ref="I13:I14"/>
    <mergeCell ref="G13:G14"/>
    <mergeCell ref="E36:E37"/>
    <mergeCell ref="J13:K13"/>
    <mergeCell ref="J66:O66"/>
    <mergeCell ref="L13:O13"/>
    <mergeCell ref="B4:C4"/>
    <mergeCell ref="B5:C5"/>
    <mergeCell ref="L55:O55"/>
    <mergeCell ref="H55:H56"/>
    <mergeCell ref="H13:H14"/>
    <mergeCell ref="E55:F56"/>
    <mergeCell ref="E40:P40"/>
    <mergeCell ref="J43:P43"/>
    <mergeCell ref="J44:P44"/>
    <mergeCell ref="J59:O59"/>
    <mergeCell ref="J55:K55"/>
    <mergeCell ref="E57:O57"/>
    <mergeCell ref="G55:G56"/>
    <mergeCell ref="I55:I56"/>
    <mergeCell ref="E15:P15"/>
    <mergeCell ref="E22:P22"/>
    <mergeCell ref="E27:P27"/>
    <mergeCell ref="E33:P33"/>
    <mergeCell ref="E35:P35"/>
    <mergeCell ref="J36:P36"/>
    <mergeCell ref="E67:O67"/>
    <mergeCell ref="E61:O61"/>
    <mergeCell ref="E71:E72"/>
    <mergeCell ref="J71:O71"/>
    <mergeCell ref="J72:O72"/>
    <mergeCell ref="J68:O68"/>
    <mergeCell ref="J70:O70"/>
    <mergeCell ref="J69:O69"/>
  </mergeCells>
  <hyperlinks>
    <hyperlink ref="P4" r:id="rId1" display="www.stroykomplekt-nn.ru"/>
    <hyperlink ref="M4" r:id="rId2" display="www.girnn.ru"/>
  </hyperlinks>
  <printOptions horizontalCentered="1"/>
  <pageMargins left="0.1968503937007874" right="0.1968503937007874" top="0" bottom="0" header="0.2755905511811024" footer="0.2362204724409449"/>
  <pageSetup fitToHeight="2" fitToWidth="1" horizontalDpi="600" verticalDpi="600" orientation="portrait" paperSize="9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F2:P1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4" width="6.7109375" style="5" customWidth="1"/>
    <col min="5" max="5" width="4.7109375" style="5" customWidth="1"/>
    <col min="6" max="16384" width="9.140625" style="5" customWidth="1"/>
  </cols>
  <sheetData>
    <row r="1" ht="12.75"/>
    <row r="2" ht="18">
      <c r="F2" s="4" t="s">
        <v>105</v>
      </c>
    </row>
    <row r="3" spans="6:13" ht="12.75">
      <c r="F3" s="98"/>
      <c r="G3" s="98"/>
      <c r="H3" s="98"/>
      <c r="I3" s="98"/>
      <c r="J3" s="98"/>
      <c r="K3" s="98"/>
      <c r="L3" s="98"/>
      <c r="M3" s="98"/>
    </row>
    <row r="4" spans="6:16" ht="13.5" customHeight="1">
      <c r="F4" s="105" t="s">
        <v>106</v>
      </c>
      <c r="G4" s="99"/>
      <c r="H4" s="100"/>
      <c r="I4" s="105" t="s">
        <v>107</v>
      </c>
      <c r="J4" s="99"/>
      <c r="K4" s="99"/>
      <c r="L4" s="99"/>
      <c r="M4" s="99"/>
      <c r="N4" s="6"/>
      <c r="O4" s="6"/>
      <c r="P4" s="6"/>
    </row>
    <row r="5" spans="6:16" ht="13.5" customHeight="1">
      <c r="F5" s="106" t="s">
        <v>108</v>
      </c>
      <c r="G5" s="101"/>
      <c r="H5" s="102"/>
      <c r="I5" s="106" t="s">
        <v>109</v>
      </c>
      <c r="J5" s="101"/>
      <c r="K5" s="101"/>
      <c r="L5" s="101"/>
      <c r="M5" s="101"/>
      <c r="N5" s="6"/>
      <c r="O5" s="6"/>
      <c r="P5" s="6"/>
    </row>
    <row r="6" spans="6:16" ht="13.5" customHeight="1">
      <c r="F6" s="107" t="s">
        <v>110</v>
      </c>
      <c r="G6" s="103"/>
      <c r="H6" s="104"/>
      <c r="I6" s="107" t="s">
        <v>111</v>
      </c>
      <c r="J6" s="103"/>
      <c r="K6" s="103"/>
      <c r="L6" s="103"/>
      <c r="M6" s="103"/>
      <c r="N6" s="6"/>
      <c r="O6" s="6"/>
      <c r="P6" s="6"/>
    </row>
    <row r="7" spans="6:16" ht="13.5" customHeight="1">
      <c r="F7" s="99"/>
      <c r="G7" s="99"/>
      <c r="H7" s="100"/>
      <c r="I7" s="105" t="s">
        <v>112</v>
      </c>
      <c r="J7" s="99"/>
      <c r="K7" s="99"/>
      <c r="L7" s="99"/>
      <c r="M7" s="99"/>
      <c r="N7" s="6"/>
      <c r="O7" s="6"/>
      <c r="P7" s="6"/>
    </row>
    <row r="8" spans="6:16" ht="12.75"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6:16" ht="12.75">
      <c r="F9" s="6" t="s">
        <v>113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6:16" ht="12.7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6:16" ht="12.7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6:16" ht="12.7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6:16" ht="12.7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6:16" ht="12.7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6:16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6:16" ht="12.7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6:16" ht="12.7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O65"/>
  <sheetViews>
    <sheetView zoomScalePageLayoutView="0" workbookViewId="0" topLeftCell="A13">
      <selection activeCell="A17" sqref="A17"/>
    </sheetView>
  </sheetViews>
  <sheetFormatPr defaultColWidth="9.140625" defaultRowHeight="12.75"/>
  <cols>
    <col min="1" max="1" width="26.421875" style="0" customWidth="1"/>
    <col min="3" max="3" width="3.57421875" style="0" customWidth="1"/>
    <col min="4" max="4" width="4.7109375" style="0" customWidth="1"/>
    <col min="5" max="9" width="5.7109375" style="0" customWidth="1"/>
    <col min="10" max="10" width="6.421875" style="0" customWidth="1"/>
    <col min="11" max="11" width="5.421875" style="0" customWidth="1"/>
    <col min="12" max="12" width="6.421875" style="0" customWidth="1"/>
    <col min="13" max="13" width="5.57421875" style="0" customWidth="1"/>
  </cols>
  <sheetData>
    <row r="1" spans="1:15" ht="12.75">
      <c r="A1" s="169"/>
      <c r="B1" s="171" t="s">
        <v>1</v>
      </c>
      <c r="C1" s="176" t="s">
        <v>2</v>
      </c>
      <c r="D1" s="178" t="s">
        <v>3</v>
      </c>
      <c r="E1" s="164" t="s">
        <v>4</v>
      </c>
      <c r="F1" s="165"/>
      <c r="G1" s="165"/>
      <c r="H1" s="165"/>
      <c r="I1" s="166" t="s">
        <v>5</v>
      </c>
      <c r="J1" s="167"/>
      <c r="M1" s="2" t="s">
        <v>92</v>
      </c>
      <c r="N1" s="2" t="s">
        <v>93</v>
      </c>
      <c r="O1" s="1" t="s">
        <v>103</v>
      </c>
    </row>
    <row r="2" spans="1:15" ht="33.75">
      <c r="A2" s="170"/>
      <c r="B2" s="172"/>
      <c r="C2" s="177"/>
      <c r="D2" s="179"/>
      <c r="E2" s="18" t="s">
        <v>78</v>
      </c>
      <c r="F2" s="19" t="s">
        <v>94</v>
      </c>
      <c r="G2" s="19" t="s">
        <v>115</v>
      </c>
      <c r="H2" s="19" t="s">
        <v>116</v>
      </c>
      <c r="I2" s="20" t="s">
        <v>77</v>
      </c>
      <c r="J2" s="21" t="s">
        <v>89</v>
      </c>
      <c r="M2" s="2">
        <f>'топ хаус'!P1</f>
        <v>0</v>
      </c>
      <c r="N2" s="3" t="e">
        <f>DGET(M3:N10,N3,M1:M2)</f>
        <v>#VALUE!</v>
      </c>
      <c r="O2" s="1" t="e">
        <f>DGET(M3:O10,O3,M1:M2)</f>
        <v>#VALUE!</v>
      </c>
    </row>
    <row r="3" spans="1:15" ht="12.75">
      <c r="A3" s="168" t="s">
        <v>117</v>
      </c>
      <c r="B3" s="168"/>
      <c r="C3" s="168"/>
      <c r="D3" s="168"/>
      <c r="E3" s="168"/>
      <c r="F3" s="168"/>
      <c r="G3" s="168"/>
      <c r="H3" s="168"/>
      <c r="I3" s="168"/>
      <c r="J3" s="168"/>
      <c r="M3" s="2" t="s">
        <v>92</v>
      </c>
      <c r="N3" s="2" t="s">
        <v>93</v>
      </c>
      <c r="O3" s="1" t="s">
        <v>103</v>
      </c>
    </row>
    <row r="4" spans="1:15" ht="18">
      <c r="A4" s="23" t="s">
        <v>35</v>
      </c>
      <c r="B4" s="24" t="s">
        <v>79</v>
      </c>
      <c r="C4" s="18">
        <v>240</v>
      </c>
      <c r="D4" s="18" t="s">
        <v>6</v>
      </c>
      <c r="E4" s="25"/>
      <c r="F4" s="25"/>
      <c r="G4" s="25"/>
      <c r="H4" s="25"/>
      <c r="I4" s="25">
        <v>35</v>
      </c>
      <c r="J4" s="116">
        <v>46</v>
      </c>
      <c r="K4" s="117" t="s">
        <v>144</v>
      </c>
      <c r="M4" s="2">
        <v>11</v>
      </c>
      <c r="N4" s="3">
        <v>0</v>
      </c>
      <c r="O4" s="1" t="s">
        <v>98</v>
      </c>
    </row>
    <row r="5" spans="1:15" ht="12.75">
      <c r="A5" s="23" t="s">
        <v>36</v>
      </c>
      <c r="B5" s="24" t="s">
        <v>79</v>
      </c>
      <c r="C5" s="18">
        <v>240</v>
      </c>
      <c r="D5" s="18" t="s">
        <v>6</v>
      </c>
      <c r="E5" s="25">
        <v>24</v>
      </c>
      <c r="F5" s="25">
        <v>32</v>
      </c>
      <c r="G5" s="25">
        <v>32</v>
      </c>
      <c r="H5" s="25">
        <v>46</v>
      </c>
      <c r="I5" s="25"/>
      <c r="J5" s="25"/>
      <c r="M5" s="2">
        <v>12</v>
      </c>
      <c r="N5" s="3">
        <v>0.05</v>
      </c>
      <c r="O5" s="1" t="s">
        <v>114</v>
      </c>
    </row>
    <row r="6" spans="1:15" ht="12.75">
      <c r="A6" s="23" t="s">
        <v>37</v>
      </c>
      <c r="B6" s="24"/>
      <c r="C6" s="18">
        <v>40</v>
      </c>
      <c r="D6" s="18" t="s">
        <v>6</v>
      </c>
      <c r="E6" s="25">
        <v>24</v>
      </c>
      <c r="F6" s="25">
        <v>32</v>
      </c>
      <c r="G6" s="25">
        <v>32</v>
      </c>
      <c r="H6" s="25">
        <v>46</v>
      </c>
      <c r="I6" s="25">
        <v>35</v>
      </c>
      <c r="J6" s="116">
        <v>46</v>
      </c>
      <c r="K6" s="117" t="s">
        <v>144</v>
      </c>
      <c r="M6" s="2">
        <v>21</v>
      </c>
      <c r="N6" s="3">
        <v>0.07</v>
      </c>
      <c r="O6" s="1" t="s">
        <v>99</v>
      </c>
    </row>
    <row r="7" spans="1:15" ht="18">
      <c r="A7" s="23" t="s">
        <v>38</v>
      </c>
      <c r="B7" s="24" t="s">
        <v>80</v>
      </c>
      <c r="C7" s="18">
        <v>34</v>
      </c>
      <c r="D7" s="18" t="s">
        <v>6</v>
      </c>
      <c r="E7" s="25">
        <v>114</v>
      </c>
      <c r="F7" s="25">
        <v>139</v>
      </c>
      <c r="G7" s="25">
        <v>139</v>
      </c>
      <c r="H7" s="25">
        <v>243</v>
      </c>
      <c r="I7" s="25">
        <v>139</v>
      </c>
      <c r="J7" s="116">
        <v>243</v>
      </c>
      <c r="K7" s="117" t="s">
        <v>144</v>
      </c>
      <c r="M7" s="2">
        <v>22</v>
      </c>
      <c r="N7" s="3">
        <v>0.1</v>
      </c>
      <c r="O7" s="1" t="s">
        <v>100</v>
      </c>
    </row>
    <row r="8" spans="1:15" ht="12.75">
      <c r="A8" s="23" t="s">
        <v>7</v>
      </c>
      <c r="B8" s="24" t="s">
        <v>81</v>
      </c>
      <c r="C8" s="18">
        <v>25</v>
      </c>
      <c r="D8" s="18" t="s">
        <v>6</v>
      </c>
      <c r="E8" s="25">
        <v>581</v>
      </c>
      <c r="F8" s="25">
        <v>841</v>
      </c>
      <c r="G8" s="25">
        <v>841</v>
      </c>
      <c r="H8" s="25">
        <v>1512</v>
      </c>
      <c r="I8" s="25">
        <v>841</v>
      </c>
      <c r="J8" s="116">
        <v>1512</v>
      </c>
      <c r="K8" s="117" t="s">
        <v>144</v>
      </c>
      <c r="M8" s="2">
        <v>31</v>
      </c>
      <c r="N8" s="3">
        <v>0.1</v>
      </c>
      <c r="O8" s="1" t="s">
        <v>101</v>
      </c>
    </row>
    <row r="9" spans="1:15" ht="18.75">
      <c r="A9" s="23" t="s">
        <v>62</v>
      </c>
      <c r="B9" s="24"/>
      <c r="C9" s="18">
        <v>12</v>
      </c>
      <c r="D9" s="18" t="s">
        <v>6</v>
      </c>
      <c r="E9" s="25">
        <v>349</v>
      </c>
      <c r="F9" s="25">
        <v>349</v>
      </c>
      <c r="G9" s="25">
        <v>349</v>
      </c>
      <c r="H9" s="25">
        <v>523</v>
      </c>
      <c r="I9" s="25">
        <v>349</v>
      </c>
      <c r="J9" s="116">
        <v>523</v>
      </c>
      <c r="K9" s="117" t="s">
        <v>144</v>
      </c>
      <c r="M9" s="2">
        <v>32</v>
      </c>
      <c r="N9" s="3">
        <v>0.15</v>
      </c>
      <c r="O9" s="1" t="s">
        <v>102</v>
      </c>
    </row>
    <row r="10" spans="1:15" ht="18">
      <c r="A10" s="23" t="s">
        <v>8</v>
      </c>
      <c r="B10" s="24"/>
      <c r="C10" s="18">
        <v>14</v>
      </c>
      <c r="D10" s="18" t="s">
        <v>6</v>
      </c>
      <c r="E10" s="25">
        <v>1473</v>
      </c>
      <c r="F10" s="25">
        <v>1473</v>
      </c>
      <c r="G10" s="25">
        <v>1473</v>
      </c>
      <c r="H10" s="25">
        <v>2674</v>
      </c>
      <c r="I10" s="25">
        <v>1473</v>
      </c>
      <c r="J10" s="116">
        <v>2674</v>
      </c>
      <c r="K10" s="117" t="s">
        <v>144</v>
      </c>
      <c r="M10" s="2">
        <v>33</v>
      </c>
      <c r="N10" s="3">
        <v>0.2</v>
      </c>
      <c r="O10" s="1" t="s">
        <v>104</v>
      </c>
    </row>
    <row r="11" spans="1:15" ht="12.75">
      <c r="A11" s="159" t="s">
        <v>118</v>
      </c>
      <c r="B11" s="159"/>
      <c r="C11" s="159"/>
      <c r="D11" s="159"/>
      <c r="E11" s="159"/>
      <c r="F11" s="159"/>
      <c r="G11" s="159"/>
      <c r="H11" s="159"/>
      <c r="I11" s="159"/>
      <c r="J11" s="160"/>
      <c r="M11" s="2"/>
      <c r="N11" s="2"/>
      <c r="O11" s="1"/>
    </row>
    <row r="12" spans="1:15" ht="18">
      <c r="A12" s="23" t="s">
        <v>30</v>
      </c>
      <c r="B12" s="24" t="s">
        <v>27</v>
      </c>
      <c r="C12" s="18">
        <v>15</v>
      </c>
      <c r="D12" s="18" t="s">
        <v>6</v>
      </c>
      <c r="E12" s="25"/>
      <c r="F12" s="116">
        <v>364</v>
      </c>
      <c r="G12" s="25">
        <v>364</v>
      </c>
      <c r="H12" s="25"/>
      <c r="I12" s="25">
        <v>364</v>
      </c>
      <c r="J12" s="25"/>
      <c r="K12" s="117" t="s">
        <v>144</v>
      </c>
      <c r="M12" s="2" t="s">
        <v>92</v>
      </c>
      <c r="N12" s="2" t="s">
        <v>93</v>
      </c>
      <c r="O12" s="1" t="s">
        <v>103</v>
      </c>
    </row>
    <row r="13" spans="1:15" ht="18">
      <c r="A13" s="23" t="s">
        <v>76</v>
      </c>
      <c r="B13" s="24" t="s">
        <v>27</v>
      </c>
      <c r="C13" s="18">
        <v>25</v>
      </c>
      <c r="D13" s="18" t="s">
        <v>6</v>
      </c>
      <c r="E13" s="25">
        <v>111</v>
      </c>
      <c r="F13" s="25">
        <v>111</v>
      </c>
      <c r="G13" s="25">
        <v>111</v>
      </c>
      <c r="H13" s="25"/>
      <c r="I13" s="25">
        <v>111</v>
      </c>
      <c r="J13" s="116">
        <v>125</v>
      </c>
      <c r="K13" s="117" t="s">
        <v>144</v>
      </c>
      <c r="M13" s="2" t="e">
        <f>дисконт!#REF!</f>
        <v>#REF!</v>
      </c>
      <c r="N13" s="3" t="e">
        <f>DGET(M3:N10,N3,M12:M13)</f>
        <v>#VALUE!</v>
      </c>
      <c r="O13" s="1" t="e">
        <f>DGET(M3:O10,O3,M12:M13)</f>
        <v>#VALUE!</v>
      </c>
    </row>
    <row r="14" spans="1:15" ht="12.75">
      <c r="A14" s="23" t="s">
        <v>39</v>
      </c>
      <c r="B14" s="24"/>
      <c r="C14" s="18">
        <v>60</v>
      </c>
      <c r="D14" s="18" t="s">
        <v>6</v>
      </c>
      <c r="E14" s="25">
        <v>150</v>
      </c>
      <c r="F14" s="25">
        <v>150</v>
      </c>
      <c r="G14" s="25">
        <v>150</v>
      </c>
      <c r="H14" s="25"/>
      <c r="I14" s="25">
        <v>150</v>
      </c>
      <c r="J14" s="116">
        <v>300</v>
      </c>
      <c r="K14" s="117" t="s">
        <v>144</v>
      </c>
      <c r="M14" s="2"/>
      <c r="N14" s="2"/>
      <c r="O14" s="1"/>
    </row>
    <row r="15" spans="1:10" ht="12.75">
      <c r="A15" s="23" t="s">
        <v>40</v>
      </c>
      <c r="B15" s="24"/>
      <c r="C15" s="34">
        <v>10</v>
      </c>
      <c r="D15" s="18" t="s">
        <v>6</v>
      </c>
      <c r="E15" s="25"/>
      <c r="F15" s="25"/>
      <c r="G15" s="25">
        <v>346</v>
      </c>
      <c r="H15" s="25"/>
      <c r="I15" s="25">
        <v>346</v>
      </c>
      <c r="J15" s="25"/>
    </row>
    <row r="16" spans="1:10" ht="12.75">
      <c r="A16" s="159" t="s">
        <v>119</v>
      </c>
      <c r="B16" s="159"/>
      <c r="C16" s="159"/>
      <c r="D16" s="159"/>
      <c r="E16" s="159"/>
      <c r="F16" s="159"/>
      <c r="G16" s="159"/>
      <c r="H16" s="159"/>
      <c r="I16" s="159"/>
      <c r="J16" s="160"/>
    </row>
    <row r="17" spans="1:10" ht="18.75">
      <c r="A17" s="23" t="s">
        <v>63</v>
      </c>
      <c r="B17" s="24" t="s">
        <v>83</v>
      </c>
      <c r="C17" s="18">
        <v>25</v>
      </c>
      <c r="D17" s="18" t="s">
        <v>6</v>
      </c>
      <c r="E17" s="115"/>
      <c r="F17" s="115"/>
      <c r="G17" s="115">
        <v>370</v>
      </c>
      <c r="H17" s="115"/>
      <c r="I17" s="115">
        <v>370</v>
      </c>
      <c r="J17" s="115"/>
    </row>
    <row r="18" spans="1:10" ht="27.75">
      <c r="A18" s="23" t="s">
        <v>64</v>
      </c>
      <c r="B18" s="24" t="s">
        <v>84</v>
      </c>
      <c r="C18" s="18">
        <v>25</v>
      </c>
      <c r="D18" s="18" t="s">
        <v>6</v>
      </c>
      <c r="E18" s="25"/>
      <c r="F18" s="25"/>
      <c r="G18" s="25"/>
      <c r="H18" s="25"/>
      <c r="I18" s="25">
        <v>118</v>
      </c>
      <c r="J18" s="25"/>
    </row>
    <row r="19" spans="1:13" ht="18.75">
      <c r="A19" s="23" t="s">
        <v>65</v>
      </c>
      <c r="B19" s="24" t="s">
        <v>85</v>
      </c>
      <c r="C19" s="18">
        <v>4</v>
      </c>
      <c r="D19" s="18" t="s">
        <v>6</v>
      </c>
      <c r="E19" s="25"/>
      <c r="F19" s="121">
        <v>3232</v>
      </c>
      <c r="G19" s="32">
        <v>2840</v>
      </c>
      <c r="H19" s="32"/>
      <c r="I19" s="25">
        <v>2840</v>
      </c>
      <c r="J19" s="120">
        <v>3232</v>
      </c>
      <c r="K19" s="117" t="s">
        <v>144</v>
      </c>
      <c r="L19" s="123" t="s">
        <v>148</v>
      </c>
      <c r="M19" s="123">
        <v>2840</v>
      </c>
    </row>
    <row r="20" spans="1:11" ht="36.75">
      <c r="A20" s="23" t="s">
        <v>66</v>
      </c>
      <c r="B20" s="24" t="s">
        <v>85</v>
      </c>
      <c r="C20" s="18">
        <v>4</v>
      </c>
      <c r="D20" s="18" t="s">
        <v>6</v>
      </c>
      <c r="E20" s="25"/>
      <c r="F20" s="25"/>
      <c r="G20" s="25"/>
      <c r="H20" s="25"/>
      <c r="I20" s="120">
        <v>3232</v>
      </c>
      <c r="J20" s="25"/>
      <c r="K20" s="117" t="s">
        <v>144</v>
      </c>
    </row>
    <row r="21" spans="1:10" ht="18.75">
      <c r="A21" s="23" t="s">
        <v>67</v>
      </c>
      <c r="B21" s="24" t="s">
        <v>85</v>
      </c>
      <c r="C21" s="18">
        <v>4</v>
      </c>
      <c r="D21" s="18" t="s">
        <v>9</v>
      </c>
      <c r="E21" s="25"/>
      <c r="F21" s="25"/>
      <c r="G21" s="25">
        <v>2453</v>
      </c>
      <c r="H21" s="25"/>
      <c r="I21" s="25">
        <v>2453</v>
      </c>
      <c r="J21" s="25"/>
    </row>
    <row r="22" spans="1:10" ht="12.75">
      <c r="A22" s="159" t="s">
        <v>120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45.75">
      <c r="A23" s="23" t="s">
        <v>68</v>
      </c>
      <c r="B23" s="24" t="s">
        <v>83</v>
      </c>
      <c r="C23" s="34">
        <v>30</v>
      </c>
      <c r="D23" s="18" t="s">
        <v>6</v>
      </c>
      <c r="E23" s="158">
        <v>160</v>
      </c>
      <c r="F23" s="158"/>
      <c r="G23" s="158"/>
      <c r="H23" s="158"/>
      <c r="I23" s="158"/>
      <c r="J23" s="158"/>
    </row>
    <row r="24" spans="1:10" ht="36.75">
      <c r="A24" s="23" t="s">
        <v>69</v>
      </c>
      <c r="B24" s="24" t="s">
        <v>85</v>
      </c>
      <c r="C24" s="34">
        <v>10</v>
      </c>
      <c r="D24" s="18" t="s">
        <v>6</v>
      </c>
      <c r="E24" s="25"/>
      <c r="F24" s="25"/>
      <c r="G24" s="25">
        <v>416</v>
      </c>
      <c r="H24" s="25"/>
      <c r="I24" s="25">
        <v>416</v>
      </c>
      <c r="J24" s="25"/>
    </row>
    <row r="25" spans="1:10" ht="12.75">
      <c r="A25" s="159" t="s">
        <v>122</v>
      </c>
      <c r="B25" s="159"/>
      <c r="C25" s="159"/>
      <c r="D25" s="159"/>
      <c r="E25" s="159"/>
      <c r="F25" s="159"/>
      <c r="G25" s="159"/>
      <c r="H25" s="159"/>
      <c r="I25" s="159"/>
      <c r="J25" s="160"/>
    </row>
    <row r="26" spans="1:11" ht="27">
      <c r="A26" s="36" t="s">
        <v>71</v>
      </c>
      <c r="B26" s="37" t="s">
        <v>87</v>
      </c>
      <c r="C26" s="38">
        <v>8</v>
      </c>
      <c r="D26" s="39" t="s">
        <v>6</v>
      </c>
      <c r="E26" s="25">
        <v>933</v>
      </c>
      <c r="F26" s="25">
        <v>933</v>
      </c>
      <c r="G26" s="25">
        <v>933</v>
      </c>
      <c r="H26" s="25"/>
      <c r="I26" s="25">
        <v>933</v>
      </c>
      <c r="J26" s="116">
        <v>933</v>
      </c>
      <c r="K26" s="117" t="s">
        <v>144</v>
      </c>
    </row>
    <row r="27" spans="1:10" ht="12.75">
      <c r="A27" s="40" t="s">
        <v>55</v>
      </c>
      <c r="B27" s="41" t="s">
        <v>86</v>
      </c>
      <c r="C27" s="42">
        <v>8</v>
      </c>
      <c r="D27" s="43" t="s">
        <v>6</v>
      </c>
      <c r="E27" s="25"/>
      <c r="F27" s="25"/>
      <c r="G27" s="25"/>
      <c r="H27" s="25"/>
      <c r="I27" s="25">
        <v>1388</v>
      </c>
      <c r="J27" s="25"/>
    </row>
    <row r="28" spans="1:10" ht="18">
      <c r="A28" s="23" t="s">
        <v>41</v>
      </c>
      <c r="B28" s="24" t="s">
        <v>88</v>
      </c>
      <c r="C28" s="34">
        <v>50</v>
      </c>
      <c r="D28" s="18" t="s">
        <v>6</v>
      </c>
      <c r="E28" s="161">
        <v>118</v>
      </c>
      <c r="F28" s="162"/>
      <c r="G28" s="162"/>
      <c r="H28" s="162"/>
      <c r="I28" s="162"/>
      <c r="J28" s="163"/>
    </row>
    <row r="29" spans="1:10" ht="18">
      <c r="A29" s="23" t="s">
        <v>42</v>
      </c>
      <c r="B29" s="24" t="s">
        <v>17</v>
      </c>
      <c r="C29" s="34">
        <v>2</v>
      </c>
      <c r="D29" s="18" t="s">
        <v>6</v>
      </c>
      <c r="E29" s="25"/>
      <c r="F29" s="25"/>
      <c r="G29" s="25">
        <v>2800</v>
      </c>
      <c r="H29" s="25"/>
      <c r="I29" s="25">
        <v>2800</v>
      </c>
      <c r="J29" s="25"/>
    </row>
    <row r="30" spans="1:10" ht="12.75">
      <c r="A30" s="159" t="s">
        <v>121</v>
      </c>
      <c r="B30" s="159"/>
      <c r="C30" s="159"/>
      <c r="D30" s="159"/>
      <c r="E30" s="159"/>
      <c r="F30" s="159"/>
      <c r="G30" s="159"/>
      <c r="H30" s="159"/>
      <c r="I30" s="159"/>
      <c r="J30" s="160"/>
    </row>
    <row r="31" spans="1:11" ht="18">
      <c r="A31" s="23" t="s">
        <v>91</v>
      </c>
      <c r="B31" s="24" t="s">
        <v>23</v>
      </c>
      <c r="C31" s="34">
        <v>4</v>
      </c>
      <c r="D31" s="18" t="s">
        <v>9</v>
      </c>
      <c r="E31" s="25"/>
      <c r="F31" s="25">
        <v>3795</v>
      </c>
      <c r="G31" s="25">
        <v>3795</v>
      </c>
      <c r="H31" s="25"/>
      <c r="I31" s="25">
        <v>3795</v>
      </c>
      <c r="J31" s="120">
        <v>7515</v>
      </c>
      <c r="K31" s="117" t="s">
        <v>144</v>
      </c>
    </row>
    <row r="32" spans="1:10" ht="18">
      <c r="A32" s="23" t="s">
        <v>123</v>
      </c>
      <c r="B32" s="24" t="s">
        <v>18</v>
      </c>
      <c r="C32" s="34"/>
      <c r="D32" s="18" t="s">
        <v>9</v>
      </c>
      <c r="E32" s="25"/>
      <c r="F32" s="25"/>
      <c r="G32" s="25">
        <v>2415</v>
      </c>
      <c r="H32" s="25"/>
      <c r="I32" s="25">
        <v>2415</v>
      </c>
      <c r="J32" s="119"/>
    </row>
    <row r="33" spans="1:11" ht="36">
      <c r="A33" s="23" t="s">
        <v>52</v>
      </c>
      <c r="B33" s="24" t="s">
        <v>28</v>
      </c>
      <c r="C33" s="34">
        <v>20</v>
      </c>
      <c r="D33" s="18" t="s">
        <v>6</v>
      </c>
      <c r="E33" s="25"/>
      <c r="F33" s="25">
        <v>544</v>
      </c>
      <c r="G33" s="25">
        <v>544</v>
      </c>
      <c r="H33" s="25"/>
      <c r="I33" s="25">
        <v>544</v>
      </c>
      <c r="J33" s="120">
        <v>622</v>
      </c>
      <c r="K33" s="117" t="s">
        <v>144</v>
      </c>
    </row>
    <row r="34" spans="1:10" ht="18">
      <c r="A34" s="23" t="s">
        <v>19</v>
      </c>
      <c r="B34" s="24" t="s">
        <v>20</v>
      </c>
      <c r="C34" s="34">
        <v>60</v>
      </c>
      <c r="D34" s="18" t="s">
        <v>6</v>
      </c>
      <c r="E34" s="161">
        <v>16</v>
      </c>
      <c r="F34" s="162"/>
      <c r="G34" s="162"/>
      <c r="H34" s="162"/>
      <c r="I34" s="162"/>
      <c r="J34" s="163"/>
    </row>
    <row r="35" spans="1:10" ht="18">
      <c r="A35" s="23" t="s">
        <v>56</v>
      </c>
      <c r="B35" s="24" t="s">
        <v>21</v>
      </c>
      <c r="C35" s="34">
        <v>20</v>
      </c>
      <c r="D35" s="18" t="s">
        <v>6</v>
      </c>
      <c r="E35" s="161">
        <v>513</v>
      </c>
      <c r="F35" s="162"/>
      <c r="G35" s="162"/>
      <c r="H35" s="162"/>
      <c r="I35" s="162"/>
      <c r="J35" s="163"/>
    </row>
    <row r="36" spans="1:10" ht="12.75">
      <c r="A36" s="159" t="s">
        <v>124</v>
      </c>
      <c r="B36" s="159"/>
      <c r="C36" s="159"/>
      <c r="D36" s="159"/>
      <c r="E36" s="159"/>
      <c r="F36" s="159"/>
      <c r="G36" s="159"/>
      <c r="H36" s="159"/>
      <c r="I36" s="159"/>
      <c r="J36" s="160"/>
    </row>
    <row r="37" spans="1:11" ht="63.75">
      <c r="A37" s="23" t="s">
        <v>57</v>
      </c>
      <c r="B37" s="24"/>
      <c r="C37" s="34"/>
      <c r="D37" s="18" t="s">
        <v>29</v>
      </c>
      <c r="E37" s="25"/>
      <c r="F37" s="25">
        <v>1882</v>
      </c>
      <c r="G37" s="25">
        <v>1882</v>
      </c>
      <c r="H37" s="25"/>
      <c r="I37" s="25">
        <v>1882</v>
      </c>
      <c r="J37" s="116">
        <v>3555</v>
      </c>
      <c r="K37" s="117" t="s">
        <v>144</v>
      </c>
    </row>
    <row r="38" spans="1:10" ht="63">
      <c r="A38" s="23" t="s">
        <v>58</v>
      </c>
      <c r="B38" s="24"/>
      <c r="C38" s="34"/>
      <c r="D38" s="18" t="s">
        <v>29</v>
      </c>
      <c r="E38" s="161">
        <v>1359</v>
      </c>
      <c r="F38" s="162"/>
      <c r="G38" s="162"/>
      <c r="H38" s="162"/>
      <c r="I38" s="162"/>
      <c r="J38" s="163"/>
    </row>
    <row r="39" spans="1:10" ht="63">
      <c r="A39" s="23" t="s">
        <v>59</v>
      </c>
      <c r="B39" s="24"/>
      <c r="C39" s="34"/>
      <c r="D39" s="18" t="s">
        <v>29</v>
      </c>
      <c r="E39" s="161">
        <v>1359</v>
      </c>
      <c r="F39" s="162"/>
      <c r="G39" s="162"/>
      <c r="H39" s="162"/>
      <c r="I39" s="162"/>
      <c r="J39" s="163"/>
    </row>
    <row r="40" spans="1:10" ht="12.75">
      <c r="A40" s="159" t="s">
        <v>125</v>
      </c>
      <c r="B40" s="159"/>
      <c r="C40" s="159"/>
      <c r="D40" s="159"/>
      <c r="E40" s="159"/>
      <c r="F40" s="159"/>
      <c r="G40" s="159"/>
      <c r="H40" s="159"/>
      <c r="I40" s="159"/>
      <c r="J40" s="160"/>
    </row>
    <row r="41" spans="1:13" ht="54">
      <c r="A41" s="23" t="s">
        <v>60</v>
      </c>
      <c r="B41" s="24"/>
      <c r="C41" s="34"/>
      <c r="D41" s="18" t="s">
        <v>29</v>
      </c>
      <c r="E41" s="25"/>
      <c r="F41" s="121">
        <v>3878</v>
      </c>
      <c r="G41" s="32">
        <v>3688</v>
      </c>
      <c r="H41" s="32"/>
      <c r="I41" s="25">
        <v>3688</v>
      </c>
      <c r="J41" s="120">
        <v>4182</v>
      </c>
      <c r="K41" s="117" t="s">
        <v>144</v>
      </c>
      <c r="L41" s="122" t="s">
        <v>148</v>
      </c>
      <c r="M41" s="121">
        <v>3688</v>
      </c>
    </row>
    <row r="42" spans="1:13" ht="54">
      <c r="A42" s="23" t="s">
        <v>61</v>
      </c>
      <c r="B42" s="24"/>
      <c r="C42" s="34"/>
      <c r="D42" s="18" t="s">
        <v>29</v>
      </c>
      <c r="E42" s="25"/>
      <c r="F42" s="121">
        <v>5095</v>
      </c>
      <c r="G42" s="32">
        <v>4449</v>
      </c>
      <c r="H42" s="32"/>
      <c r="I42" s="25">
        <v>4449</v>
      </c>
      <c r="J42" s="120">
        <v>5817</v>
      </c>
      <c r="K42" s="117" t="s">
        <v>144</v>
      </c>
      <c r="L42" s="122" t="s">
        <v>148</v>
      </c>
      <c r="M42" s="121">
        <v>4449</v>
      </c>
    </row>
    <row r="43" spans="1:10" ht="12.75">
      <c r="A43" s="159" t="s">
        <v>126</v>
      </c>
      <c r="B43" s="159"/>
      <c r="C43" s="159"/>
      <c r="D43" s="159"/>
      <c r="E43" s="159"/>
      <c r="F43" s="159"/>
      <c r="G43" s="159"/>
      <c r="H43" s="159"/>
      <c r="I43" s="159"/>
      <c r="J43" s="160"/>
    </row>
    <row r="44" spans="1:10" ht="18">
      <c r="A44" s="23" t="s">
        <v>43</v>
      </c>
      <c r="B44" s="24"/>
      <c r="C44" s="34">
        <v>10</v>
      </c>
      <c r="D44" s="18" t="s">
        <v>6</v>
      </c>
      <c r="E44" s="173">
        <v>570</v>
      </c>
      <c r="F44" s="174"/>
      <c r="G44" s="174"/>
      <c r="H44" s="175"/>
      <c r="I44" s="173">
        <v>570</v>
      </c>
      <c r="J44" s="175"/>
    </row>
    <row r="45" spans="1:10" ht="45.75">
      <c r="A45" s="23" t="s">
        <v>72</v>
      </c>
      <c r="B45" s="24"/>
      <c r="C45" s="34">
        <v>1</v>
      </c>
      <c r="D45" s="18" t="s">
        <v>6</v>
      </c>
      <c r="E45" s="25"/>
      <c r="F45" s="25"/>
      <c r="G45" s="25">
        <v>4753</v>
      </c>
      <c r="H45" s="25"/>
      <c r="I45" s="25">
        <v>4753</v>
      </c>
      <c r="J45" s="25"/>
    </row>
    <row r="46" spans="1:10" ht="12.75">
      <c r="A46" s="159" t="s">
        <v>127</v>
      </c>
      <c r="B46" s="159"/>
      <c r="C46" s="159"/>
      <c r="D46" s="159"/>
      <c r="E46" s="159"/>
      <c r="F46" s="159"/>
      <c r="G46" s="159"/>
      <c r="H46" s="159"/>
      <c r="I46" s="159"/>
      <c r="J46" s="160"/>
    </row>
    <row r="47" spans="1:11" ht="45">
      <c r="A47" s="23" t="s">
        <v>73</v>
      </c>
      <c r="B47" s="24" t="s">
        <v>24</v>
      </c>
      <c r="C47" s="34">
        <v>10</v>
      </c>
      <c r="D47" s="18" t="s">
        <v>29</v>
      </c>
      <c r="E47" s="25"/>
      <c r="F47" s="25">
        <v>1103</v>
      </c>
      <c r="G47" s="25">
        <v>1103</v>
      </c>
      <c r="H47" s="25"/>
      <c r="I47" s="25">
        <v>1103</v>
      </c>
      <c r="J47" s="116">
        <v>1331</v>
      </c>
      <c r="K47" s="117" t="s">
        <v>144</v>
      </c>
    </row>
    <row r="48" spans="1:10" ht="45">
      <c r="A48" s="23" t="s">
        <v>74</v>
      </c>
      <c r="B48" s="24" t="s">
        <v>10</v>
      </c>
      <c r="C48" s="34">
        <v>10</v>
      </c>
      <c r="D48" s="18" t="s">
        <v>29</v>
      </c>
      <c r="E48" s="25"/>
      <c r="F48" s="25">
        <v>1129</v>
      </c>
      <c r="G48" s="25">
        <v>1129</v>
      </c>
      <c r="H48" s="25"/>
      <c r="I48" s="25">
        <v>1129</v>
      </c>
      <c r="J48" s="25"/>
    </row>
    <row r="49" spans="1:11" ht="18">
      <c r="A49" s="23" t="s">
        <v>44</v>
      </c>
      <c r="B49" s="24" t="s">
        <v>11</v>
      </c>
      <c r="C49" s="34">
        <v>5</v>
      </c>
      <c r="D49" s="18" t="s">
        <v>6</v>
      </c>
      <c r="E49" s="25"/>
      <c r="F49" s="25">
        <v>1255</v>
      </c>
      <c r="G49" s="25">
        <v>1255</v>
      </c>
      <c r="H49" s="25"/>
      <c r="I49" s="25">
        <v>1255</v>
      </c>
      <c r="J49" s="116">
        <v>1445</v>
      </c>
      <c r="K49" s="117" t="s">
        <v>144</v>
      </c>
    </row>
    <row r="50" spans="1:10" ht="18">
      <c r="A50" s="23" t="s">
        <v>45</v>
      </c>
      <c r="B50" s="24" t="s">
        <v>25</v>
      </c>
      <c r="C50" s="34">
        <v>5</v>
      </c>
      <c r="D50" s="18" t="s">
        <v>6</v>
      </c>
      <c r="E50" s="25"/>
      <c r="F50" s="25">
        <v>1521</v>
      </c>
      <c r="G50" s="25">
        <v>1521</v>
      </c>
      <c r="H50" s="25"/>
      <c r="I50" s="25">
        <v>1521</v>
      </c>
      <c r="J50" s="25"/>
    </row>
    <row r="51" spans="1:11" ht="18">
      <c r="A51" s="23" t="s">
        <v>12</v>
      </c>
      <c r="B51" s="24" t="s">
        <v>26</v>
      </c>
      <c r="C51" s="34">
        <v>50</v>
      </c>
      <c r="D51" s="18" t="s">
        <v>6</v>
      </c>
      <c r="E51" s="25"/>
      <c r="F51" s="25">
        <v>31</v>
      </c>
      <c r="G51" s="25">
        <v>31</v>
      </c>
      <c r="H51" s="25"/>
      <c r="I51" s="25">
        <v>31</v>
      </c>
      <c r="J51" s="116">
        <v>34</v>
      </c>
      <c r="K51" s="117" t="s">
        <v>144</v>
      </c>
    </row>
    <row r="52" spans="1:10" ht="13.5">
      <c r="A52" s="23" t="s">
        <v>13</v>
      </c>
      <c r="B52" s="57"/>
      <c r="C52" s="58"/>
      <c r="D52" s="18" t="s">
        <v>6</v>
      </c>
      <c r="E52" s="25">
        <v>43</v>
      </c>
      <c r="F52" s="25">
        <v>43</v>
      </c>
      <c r="G52" s="25">
        <v>43</v>
      </c>
      <c r="H52" s="25"/>
      <c r="I52" s="25">
        <v>43</v>
      </c>
      <c r="J52" s="25"/>
    </row>
    <row r="53" spans="1:10" ht="12.75">
      <c r="A53" s="159" t="s">
        <v>128</v>
      </c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 ht="45">
      <c r="A54" s="23" t="s">
        <v>70</v>
      </c>
      <c r="B54" s="24"/>
      <c r="C54" s="34">
        <v>50</v>
      </c>
      <c r="D54" s="18" t="s">
        <v>6</v>
      </c>
      <c r="E54" s="158">
        <v>74</v>
      </c>
      <c r="F54" s="158"/>
      <c r="G54" s="158"/>
      <c r="H54" s="158"/>
      <c r="I54" s="158"/>
      <c r="J54" s="158"/>
    </row>
    <row r="55" spans="1:10" ht="12.75">
      <c r="A55" s="159" t="s">
        <v>129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8">
      <c r="A56" s="23" t="s">
        <v>75</v>
      </c>
      <c r="B56" s="24" t="s">
        <v>14</v>
      </c>
      <c r="C56" s="34">
        <v>50</v>
      </c>
      <c r="D56" s="18" t="s">
        <v>6</v>
      </c>
      <c r="E56" s="158">
        <v>69</v>
      </c>
      <c r="F56" s="158"/>
      <c r="G56" s="158"/>
      <c r="H56" s="158"/>
      <c r="I56" s="158"/>
      <c r="J56" s="158"/>
    </row>
    <row r="57" spans="1:10" ht="36">
      <c r="A57" s="23" t="s">
        <v>53</v>
      </c>
      <c r="B57" s="24" t="s">
        <v>10</v>
      </c>
      <c r="C57" s="34">
        <v>500</v>
      </c>
      <c r="D57" s="18" t="s">
        <v>6</v>
      </c>
      <c r="E57" s="158">
        <v>5</v>
      </c>
      <c r="F57" s="158"/>
      <c r="G57" s="158"/>
      <c r="H57" s="158"/>
      <c r="I57" s="158"/>
      <c r="J57" s="158"/>
    </row>
    <row r="58" spans="1:10" ht="18">
      <c r="A58" s="23" t="s">
        <v>34</v>
      </c>
      <c r="B58" s="24" t="s">
        <v>10</v>
      </c>
      <c r="C58" s="34">
        <v>25</v>
      </c>
      <c r="D58" s="18" t="s">
        <v>6</v>
      </c>
      <c r="E58" s="158">
        <v>53</v>
      </c>
      <c r="F58" s="158"/>
      <c r="G58" s="158"/>
      <c r="H58" s="158"/>
      <c r="I58" s="158"/>
      <c r="J58" s="158"/>
    </row>
    <row r="59" spans="1:10" ht="18">
      <c r="A59" s="23" t="s">
        <v>46</v>
      </c>
      <c r="B59" s="24" t="s">
        <v>33</v>
      </c>
      <c r="C59" s="34" t="s">
        <v>31</v>
      </c>
      <c r="D59" s="18" t="s">
        <v>16</v>
      </c>
      <c r="E59" s="158">
        <v>544</v>
      </c>
      <c r="F59" s="158"/>
      <c r="G59" s="158"/>
      <c r="H59" s="158"/>
      <c r="I59" s="158"/>
      <c r="J59" s="158"/>
    </row>
    <row r="60" spans="1:10" ht="18">
      <c r="A60" s="23" t="s">
        <v>47</v>
      </c>
      <c r="B60" s="24" t="s">
        <v>15</v>
      </c>
      <c r="C60" s="34" t="s">
        <v>32</v>
      </c>
      <c r="D60" s="18" t="s">
        <v>16</v>
      </c>
      <c r="E60" s="158">
        <v>712</v>
      </c>
      <c r="F60" s="158"/>
      <c r="G60" s="158"/>
      <c r="H60" s="158"/>
      <c r="I60" s="158"/>
      <c r="J60" s="158"/>
    </row>
    <row r="61" spans="1:11" ht="18">
      <c r="A61" s="23" t="s">
        <v>48</v>
      </c>
      <c r="B61" s="24" t="s">
        <v>15</v>
      </c>
      <c r="C61" s="34">
        <v>50</v>
      </c>
      <c r="D61" s="18" t="s">
        <v>6</v>
      </c>
      <c r="E61" s="25">
        <v>20</v>
      </c>
      <c r="F61" s="25">
        <v>20</v>
      </c>
      <c r="G61" s="25">
        <v>20</v>
      </c>
      <c r="H61" s="25"/>
      <c r="I61" s="25">
        <v>20</v>
      </c>
      <c r="J61" s="116">
        <v>20</v>
      </c>
      <c r="K61" s="117" t="s">
        <v>144</v>
      </c>
    </row>
    <row r="62" spans="1:10" ht="12.75">
      <c r="A62" s="159" t="s">
        <v>130</v>
      </c>
      <c r="B62" s="159"/>
      <c r="C62" s="159"/>
      <c r="D62" s="159"/>
      <c r="E62" s="159"/>
      <c r="F62" s="159"/>
      <c r="G62" s="159"/>
      <c r="H62" s="159"/>
      <c r="I62" s="159"/>
      <c r="J62" s="160"/>
    </row>
    <row r="63" spans="1:10" ht="22.5">
      <c r="A63" s="23" t="s">
        <v>49</v>
      </c>
      <c r="B63" s="24" t="s">
        <v>22</v>
      </c>
      <c r="C63" s="60">
        <v>1</v>
      </c>
      <c r="D63" s="18" t="s">
        <v>6</v>
      </c>
      <c r="E63" s="25"/>
      <c r="F63" s="25"/>
      <c r="G63" s="25">
        <v>6744</v>
      </c>
      <c r="H63" s="25"/>
      <c r="I63" s="33">
        <v>6744</v>
      </c>
      <c r="J63" s="25"/>
    </row>
    <row r="64" spans="1:10" ht="27">
      <c r="A64" s="61" t="s">
        <v>50</v>
      </c>
      <c r="B64" s="24" t="s">
        <v>90</v>
      </c>
      <c r="C64" s="60"/>
      <c r="D64" s="18" t="s">
        <v>6</v>
      </c>
      <c r="E64" s="25"/>
      <c r="F64" s="25"/>
      <c r="G64" s="25"/>
      <c r="H64" s="25"/>
      <c r="I64" s="25">
        <v>42</v>
      </c>
      <c r="J64" s="25"/>
    </row>
    <row r="65" spans="1:11" ht="27">
      <c r="A65" s="61" t="s">
        <v>51</v>
      </c>
      <c r="B65" s="24" t="s">
        <v>90</v>
      </c>
      <c r="C65" s="60"/>
      <c r="D65" s="18" t="s">
        <v>6</v>
      </c>
      <c r="E65" s="25"/>
      <c r="F65" s="25"/>
      <c r="G65" s="25"/>
      <c r="H65" s="25"/>
      <c r="I65" s="25"/>
      <c r="J65" s="118">
        <v>41</v>
      </c>
      <c r="K65" s="117" t="s">
        <v>144</v>
      </c>
    </row>
  </sheetData>
  <sheetProtection/>
  <mergeCells count="33">
    <mergeCell ref="C1:C2"/>
    <mergeCell ref="E34:J34"/>
    <mergeCell ref="E35:J35"/>
    <mergeCell ref="E54:J54"/>
    <mergeCell ref="A46:J46"/>
    <mergeCell ref="A40:J40"/>
    <mergeCell ref="D1:D2"/>
    <mergeCell ref="A62:J62"/>
    <mergeCell ref="E1:H1"/>
    <mergeCell ref="I1:J1"/>
    <mergeCell ref="A3:J3"/>
    <mergeCell ref="A11:J11"/>
    <mergeCell ref="A1:A2"/>
    <mergeCell ref="B1:B2"/>
    <mergeCell ref="E44:H44"/>
    <mergeCell ref="A55:J55"/>
    <mergeCell ref="I44:J44"/>
    <mergeCell ref="E60:J60"/>
    <mergeCell ref="A16:J16"/>
    <mergeCell ref="A22:J22"/>
    <mergeCell ref="A25:J25"/>
    <mergeCell ref="A30:J30"/>
    <mergeCell ref="A36:J36"/>
    <mergeCell ref="E57:J57"/>
    <mergeCell ref="E23:J23"/>
    <mergeCell ref="E28:J28"/>
    <mergeCell ref="E58:J58"/>
    <mergeCell ref="E59:J59"/>
    <mergeCell ref="A43:J43"/>
    <mergeCell ref="E56:J56"/>
    <mergeCell ref="E38:J38"/>
    <mergeCell ref="E39:J39"/>
    <mergeCell ref="A53:J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DQ101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7109375" style="8" customWidth="1"/>
    <col min="2" max="3" width="7.7109375" style="8" customWidth="1"/>
    <col min="4" max="4" width="5.7109375" style="8" customWidth="1"/>
    <col min="5" max="5" width="4.7109375" style="8" customWidth="1"/>
    <col min="6" max="6" width="14.00390625" style="11" customWidth="1"/>
    <col min="7" max="7" width="32.7109375" style="83" customWidth="1"/>
    <col min="8" max="8" width="9.28125" style="84" customWidth="1"/>
    <col min="9" max="9" width="3.7109375" style="85" customWidth="1"/>
    <col min="10" max="10" width="3.28125" style="85" customWidth="1"/>
    <col min="11" max="14" width="6.28125" style="82" customWidth="1"/>
    <col min="15" max="15" width="6.28125" style="81" customWidth="1"/>
    <col min="16" max="16" width="6.28125" style="82" customWidth="1"/>
    <col min="17" max="116" width="11.421875" style="8" customWidth="1"/>
    <col min="117" max="16384" width="11.421875" style="11" customWidth="1"/>
  </cols>
  <sheetData>
    <row r="1" spans="6:16" ht="13.5" customHeight="1">
      <c r="F1" s="9"/>
      <c r="G1" s="9"/>
      <c r="H1" s="10"/>
      <c r="I1" s="10"/>
      <c r="J1" s="10"/>
      <c r="K1" s="10"/>
      <c r="L1" s="10"/>
      <c r="M1" s="10"/>
      <c r="N1" s="10"/>
      <c r="O1" s="10"/>
      <c r="P1" s="90">
        <f>D2</f>
        <v>0</v>
      </c>
    </row>
    <row r="2" spans="2:16" ht="13.5" customHeight="1">
      <c r="B2" s="186"/>
      <c r="C2" s="187"/>
      <c r="D2" s="190"/>
      <c r="F2" s="9"/>
      <c r="G2" s="10"/>
      <c r="H2" s="12"/>
      <c r="I2" s="10"/>
      <c r="J2" s="10"/>
      <c r="K2" s="10"/>
      <c r="L2" s="10"/>
      <c r="M2" s="10"/>
      <c r="N2" s="10"/>
      <c r="O2" s="10"/>
      <c r="P2" s="10"/>
    </row>
    <row r="3" spans="2:16" ht="13.5" customHeight="1">
      <c r="B3" s="188"/>
      <c r="C3" s="189"/>
      <c r="D3" s="191"/>
      <c r="F3" s="9"/>
      <c r="G3" s="10"/>
      <c r="H3" s="12"/>
      <c r="I3" s="10"/>
      <c r="J3" s="10"/>
      <c r="K3" s="10"/>
      <c r="L3" s="10"/>
      <c r="M3" s="10"/>
      <c r="N3" s="10"/>
      <c r="O3" s="10"/>
      <c r="P3" s="10"/>
    </row>
    <row r="4" spans="1:16" ht="13.5" customHeight="1">
      <c r="A4" s="96"/>
      <c r="B4" s="181"/>
      <c r="C4" s="182"/>
      <c r="D4" s="183"/>
      <c r="F4" s="9"/>
      <c r="G4" s="10"/>
      <c r="H4" s="12"/>
      <c r="I4" s="10"/>
      <c r="J4" s="10"/>
      <c r="K4" s="10"/>
      <c r="L4" s="10"/>
      <c r="M4" s="10"/>
      <c r="N4" s="10"/>
      <c r="O4" s="10"/>
      <c r="P4" s="108" t="s">
        <v>140</v>
      </c>
    </row>
    <row r="5" spans="1:16" ht="13.5" customHeight="1">
      <c r="A5" s="96"/>
      <c r="B5" s="97"/>
      <c r="C5" s="184"/>
      <c r="D5" s="185"/>
      <c r="F5" s="9"/>
      <c r="G5" s="10"/>
      <c r="H5" s="12"/>
      <c r="I5" s="10"/>
      <c r="J5" s="10"/>
      <c r="K5" s="10"/>
      <c r="L5" s="10"/>
      <c r="M5" s="10"/>
      <c r="N5" s="10"/>
      <c r="O5" s="10"/>
      <c r="P5" s="10"/>
    </row>
    <row r="6" spans="2:16" ht="13.5" customHeight="1">
      <c r="B6" s="91"/>
      <c r="F6" s="9"/>
      <c r="G6" s="10"/>
      <c r="H6" s="12"/>
      <c r="I6" s="10"/>
      <c r="J6" s="10"/>
      <c r="K6" s="10"/>
      <c r="L6" s="10"/>
      <c r="M6" s="10"/>
      <c r="N6" s="10"/>
      <c r="O6" s="10"/>
      <c r="P6" s="10"/>
    </row>
    <row r="7" spans="2:16" ht="13.5" customHeight="1">
      <c r="B7" s="93"/>
      <c r="C7" s="92"/>
      <c r="D7" s="94"/>
      <c r="F7" s="9"/>
      <c r="G7" s="10"/>
      <c r="H7" s="12"/>
      <c r="I7" s="10"/>
      <c r="J7" s="10"/>
      <c r="K7" s="10"/>
      <c r="L7" s="10"/>
      <c r="M7" s="10"/>
      <c r="N7" s="10"/>
      <c r="O7" s="10"/>
      <c r="P7" s="10"/>
    </row>
    <row r="8" spans="4:16" ht="13.5" customHeight="1">
      <c r="D8" s="95"/>
      <c r="F8" s="192" t="s">
        <v>97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6:16" ht="13.5" customHeight="1"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6:16" ht="13.5" customHeight="1"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6:16" ht="13.5" customHeight="1">
      <c r="F11" s="14" t="s">
        <v>96</v>
      </c>
      <c r="G11" s="15"/>
      <c r="H11" s="16"/>
      <c r="I11" s="16"/>
      <c r="J11" s="16"/>
      <c r="K11" s="16"/>
      <c r="L11" s="16"/>
      <c r="M11" s="16"/>
      <c r="N11" s="16"/>
      <c r="O11" s="16"/>
      <c r="P11" s="17" t="e">
        <f>IF(P1=11,0,CONCATENATE("Прайс со скидкой ",цены!$N$2*100,"% от розницы"))</f>
        <v>#VALUE!</v>
      </c>
    </row>
    <row r="12" spans="6:16" ht="11.25" customHeight="1">
      <c r="F12" s="193" t="s">
        <v>0</v>
      </c>
      <c r="G12" s="169"/>
      <c r="H12" s="171" t="s">
        <v>1</v>
      </c>
      <c r="I12" s="176" t="s">
        <v>2</v>
      </c>
      <c r="J12" s="178" t="s">
        <v>3</v>
      </c>
      <c r="K12" s="164" t="s">
        <v>4</v>
      </c>
      <c r="L12" s="165"/>
      <c r="M12" s="165"/>
      <c r="N12" s="165"/>
      <c r="O12" s="166" t="s">
        <v>5</v>
      </c>
      <c r="P12" s="167"/>
    </row>
    <row r="13" spans="6:16" ht="24" customHeight="1">
      <c r="F13" s="194"/>
      <c r="G13" s="170"/>
      <c r="H13" s="172"/>
      <c r="I13" s="177"/>
      <c r="J13" s="179"/>
      <c r="K13" s="18" t="s">
        <v>78</v>
      </c>
      <c r="L13" s="19" t="s">
        <v>94</v>
      </c>
      <c r="M13" s="19" t="s">
        <v>115</v>
      </c>
      <c r="N13" s="19" t="s">
        <v>116</v>
      </c>
      <c r="O13" s="20" t="s">
        <v>77</v>
      </c>
      <c r="P13" s="21" t="s">
        <v>145</v>
      </c>
    </row>
    <row r="14" spans="6:16" ht="12" customHeight="1">
      <c r="F14" s="199" t="s">
        <v>117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6:16" ht="15" customHeight="1">
      <c r="F15" s="22"/>
      <c r="G15" s="23" t="s">
        <v>35</v>
      </c>
      <c r="H15" s="24" t="s">
        <v>79</v>
      </c>
      <c r="I15" s="18">
        <v>240</v>
      </c>
      <c r="J15" s="18" t="s">
        <v>6</v>
      </c>
      <c r="K15" s="119" t="e">
        <f>цены!E4*(1-цены!$N$2)</f>
        <v>#VALUE!</v>
      </c>
      <c r="L15" s="119" t="e">
        <f>цены!F4*(1-цены!$N$2)</f>
        <v>#VALUE!</v>
      </c>
      <c r="M15" s="119" t="e">
        <f>цены!G4*(1-цены!$N$2)</f>
        <v>#VALUE!</v>
      </c>
      <c r="N15" s="119" t="e">
        <f>цены!H4*(1-цены!$N$2)</f>
        <v>#VALUE!</v>
      </c>
      <c r="O15" s="119" t="e">
        <f>цены!I4*(1-цены!$N$2)</f>
        <v>#VALUE!</v>
      </c>
      <c r="P15" s="119" t="e">
        <f>ROUND(цены!J4*(1-цены!$N$2),0)&amp;"*"</f>
        <v>#VALUE!</v>
      </c>
    </row>
    <row r="16" spans="6:16" ht="15" customHeight="1">
      <c r="F16" s="26"/>
      <c r="G16" s="23" t="s">
        <v>36</v>
      </c>
      <c r="H16" s="24" t="s">
        <v>79</v>
      </c>
      <c r="I16" s="18">
        <v>240</v>
      </c>
      <c r="J16" s="18" t="s">
        <v>6</v>
      </c>
      <c r="K16" s="119" t="e">
        <f>цены!E5*(1-цены!$N$2)</f>
        <v>#VALUE!</v>
      </c>
      <c r="L16" s="119" t="e">
        <f>цены!F5*(1-цены!$N$2)</f>
        <v>#VALUE!</v>
      </c>
      <c r="M16" s="119" t="e">
        <f>цены!G5*(1-цены!$N$2)</f>
        <v>#VALUE!</v>
      </c>
      <c r="N16" s="119" t="e">
        <f>цены!H5*(1-цены!$N$2)</f>
        <v>#VALUE!</v>
      </c>
      <c r="O16" s="119" t="e">
        <f>цены!I5*(1-цены!$N$2)</f>
        <v>#VALUE!</v>
      </c>
      <c r="P16" s="119"/>
    </row>
    <row r="17" spans="6:16" ht="15" customHeight="1">
      <c r="F17" s="26"/>
      <c r="G17" s="23" t="s">
        <v>37</v>
      </c>
      <c r="H17" s="24"/>
      <c r="I17" s="18">
        <v>40</v>
      </c>
      <c r="J17" s="18" t="s">
        <v>6</v>
      </c>
      <c r="K17" s="119" t="e">
        <f>цены!E6*(1-цены!$N$2)</f>
        <v>#VALUE!</v>
      </c>
      <c r="L17" s="119" t="e">
        <f>цены!F6*(1-цены!$N$2)</f>
        <v>#VALUE!</v>
      </c>
      <c r="M17" s="119" t="e">
        <f>цены!G6*(1-цены!$N$2)</f>
        <v>#VALUE!</v>
      </c>
      <c r="N17" s="119" t="e">
        <f>цены!H6*(1-цены!$N$2)</f>
        <v>#VALUE!</v>
      </c>
      <c r="O17" s="119" t="e">
        <f>цены!I6*(1-цены!$N$2)</f>
        <v>#VALUE!</v>
      </c>
      <c r="P17" s="119" t="e">
        <f>ROUND(цены!J6*(1-цены!$N$2),0)&amp;"*"</f>
        <v>#VALUE!</v>
      </c>
    </row>
    <row r="18" spans="6:16" s="8" customFormat="1" ht="15" customHeight="1">
      <c r="F18" s="26"/>
      <c r="G18" s="23" t="s">
        <v>38</v>
      </c>
      <c r="H18" s="24" t="s">
        <v>80</v>
      </c>
      <c r="I18" s="18">
        <v>34</v>
      </c>
      <c r="J18" s="18" t="s">
        <v>6</v>
      </c>
      <c r="K18" s="119" t="e">
        <f>цены!E7*(1-цены!$N$2)</f>
        <v>#VALUE!</v>
      </c>
      <c r="L18" s="119" t="e">
        <f>цены!F7*(1-цены!$N$2)</f>
        <v>#VALUE!</v>
      </c>
      <c r="M18" s="119" t="e">
        <f>цены!G7*(1-цены!$N$2)</f>
        <v>#VALUE!</v>
      </c>
      <c r="N18" s="119" t="e">
        <f>цены!H7*(1-цены!$N$2)</f>
        <v>#VALUE!</v>
      </c>
      <c r="O18" s="119" t="e">
        <f>цены!I7*(1-цены!$N$2)</f>
        <v>#VALUE!</v>
      </c>
      <c r="P18" s="119" t="e">
        <f>ROUND(цены!J7*(1-цены!$N$2),0)&amp;"*"</f>
        <v>#VALUE!</v>
      </c>
    </row>
    <row r="19" spans="1:116" s="27" customFormat="1" ht="15" customHeight="1">
      <c r="A19" s="8"/>
      <c r="B19" s="8"/>
      <c r="C19" s="8"/>
      <c r="D19" s="8"/>
      <c r="E19" s="8"/>
      <c r="F19" s="26"/>
      <c r="G19" s="23" t="s">
        <v>7</v>
      </c>
      <c r="H19" s="24" t="s">
        <v>81</v>
      </c>
      <c r="I19" s="18">
        <v>25</v>
      </c>
      <c r="J19" s="18" t="s">
        <v>6</v>
      </c>
      <c r="K19" s="119" t="e">
        <f>цены!E8*(1-цены!$N$2)</f>
        <v>#VALUE!</v>
      </c>
      <c r="L19" s="119" t="e">
        <f>цены!F8*(1-цены!$N$2)</f>
        <v>#VALUE!</v>
      </c>
      <c r="M19" s="119" t="e">
        <f>цены!G8*(1-цены!$N$2)</f>
        <v>#VALUE!</v>
      </c>
      <c r="N19" s="119" t="e">
        <f>цены!H8*(1-цены!$N$2)</f>
        <v>#VALUE!</v>
      </c>
      <c r="O19" s="119" t="e">
        <f>цены!I8*(1-цены!$N$2)</f>
        <v>#VALUE!</v>
      </c>
      <c r="P19" s="119" t="e">
        <f>ROUND(цены!J8*(1-цены!$N$2),0)&amp;"*"</f>
        <v>#VALUE!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</row>
    <row r="20" spans="1:116" s="27" customFormat="1" ht="15" customHeight="1">
      <c r="A20" s="8"/>
      <c r="B20" s="8"/>
      <c r="C20" s="8"/>
      <c r="D20" s="8"/>
      <c r="E20" s="8"/>
      <c r="F20" s="26"/>
      <c r="G20" s="23" t="s">
        <v>62</v>
      </c>
      <c r="H20" s="24"/>
      <c r="I20" s="18">
        <v>12</v>
      </c>
      <c r="J20" s="18" t="s">
        <v>6</v>
      </c>
      <c r="K20" s="119" t="e">
        <f>цены!E9*(1-цены!$N$2)</f>
        <v>#VALUE!</v>
      </c>
      <c r="L20" s="119" t="e">
        <f>цены!F9*(1-цены!$N$2)</f>
        <v>#VALUE!</v>
      </c>
      <c r="M20" s="119" t="e">
        <f>цены!G9*(1-цены!$N$2)</f>
        <v>#VALUE!</v>
      </c>
      <c r="N20" s="119" t="e">
        <f>цены!H9*(1-цены!$N$2)</f>
        <v>#VALUE!</v>
      </c>
      <c r="O20" s="119" t="e">
        <f>цены!I9*(1-цены!$N$2)</f>
        <v>#VALUE!</v>
      </c>
      <c r="P20" s="119" t="e">
        <f>ROUND(цены!J9*(1-цены!$N$2),0)&amp;"*"</f>
        <v>#VALUE!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</row>
    <row r="21" spans="6:16" s="8" customFormat="1" ht="15" customHeight="1">
      <c r="F21" s="28"/>
      <c r="G21" s="23" t="s">
        <v>8</v>
      </c>
      <c r="H21" s="24"/>
      <c r="I21" s="18">
        <v>14</v>
      </c>
      <c r="J21" s="18" t="s">
        <v>6</v>
      </c>
      <c r="K21" s="119" t="e">
        <f>цены!E10*(1-цены!$N$2)</f>
        <v>#VALUE!</v>
      </c>
      <c r="L21" s="119" t="e">
        <f>цены!F10*(1-цены!$N$2)</f>
        <v>#VALUE!</v>
      </c>
      <c r="M21" s="119" t="e">
        <f>цены!G10*(1-цены!$N$2)</f>
        <v>#VALUE!</v>
      </c>
      <c r="N21" s="119" t="e">
        <f>цены!H10*(1-цены!$N$2)</f>
        <v>#VALUE!</v>
      </c>
      <c r="O21" s="119" t="e">
        <f>цены!I10*(1-цены!$N$2)</f>
        <v>#VALUE!</v>
      </c>
      <c r="P21" s="119" t="e">
        <f>ROUND(цены!J10*(1-цены!$N$2),0)&amp;"*"</f>
        <v>#VALUE!</v>
      </c>
    </row>
    <row r="22" spans="6:17" s="8" customFormat="1" ht="12" customHeight="1">
      <c r="F22" s="196" t="s">
        <v>131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29"/>
    </row>
    <row r="23" spans="6:17" s="8" customFormat="1" ht="25.5" customHeight="1">
      <c r="F23" s="30"/>
      <c r="G23" s="23" t="s">
        <v>30</v>
      </c>
      <c r="H23" s="24" t="s">
        <v>27</v>
      </c>
      <c r="I23" s="18">
        <v>15</v>
      </c>
      <c r="J23" s="18" t="s">
        <v>6</v>
      </c>
      <c r="K23" s="119" t="e">
        <f>цены!E12*(1-цены!$N$2)</f>
        <v>#VALUE!</v>
      </c>
      <c r="L23" s="119" t="e">
        <f>ROUND(цены!F12*(1-цены!$N$2),0)&amp;"*"</f>
        <v>#VALUE!</v>
      </c>
      <c r="M23" s="119" t="e">
        <f>цены!G12*(1-цены!$N$2)</f>
        <v>#VALUE!</v>
      </c>
      <c r="N23" s="119" t="e">
        <f>цены!H12*(1-цены!$N$2)</f>
        <v>#VALUE!</v>
      </c>
      <c r="O23" s="119" t="e">
        <f>цены!I12*(1-цены!$N$2)</f>
        <v>#VALUE!</v>
      </c>
      <c r="P23" s="119" t="e">
        <f>цены!J12*(1-цены!$N$2)</f>
        <v>#VALUE!</v>
      </c>
      <c r="Q23" s="29"/>
    </row>
    <row r="24" spans="6:17" s="8" customFormat="1" ht="25.5" customHeight="1">
      <c r="F24" s="31"/>
      <c r="G24" s="23" t="s">
        <v>76</v>
      </c>
      <c r="H24" s="24" t="s">
        <v>27</v>
      </c>
      <c r="I24" s="18">
        <v>25</v>
      </c>
      <c r="J24" s="18" t="s">
        <v>6</v>
      </c>
      <c r="K24" s="119" t="e">
        <f>цены!E13*(1-цены!$N$2)</f>
        <v>#VALUE!</v>
      </c>
      <c r="L24" s="119" t="e">
        <f>цены!F13*(1-цены!$N$2)</f>
        <v>#VALUE!</v>
      </c>
      <c r="M24" s="119" t="e">
        <f>цены!G13*(1-цены!$N$2)</f>
        <v>#VALUE!</v>
      </c>
      <c r="N24" s="119" t="e">
        <f>цены!H13*(1-цены!$N$2)</f>
        <v>#VALUE!</v>
      </c>
      <c r="O24" s="119" t="e">
        <f>цены!I13*(1-цены!$N$2)</f>
        <v>#VALUE!</v>
      </c>
      <c r="P24" s="119" t="e">
        <f>ROUND(цены!J13*(1-цены!$N$2),0)&amp;"*"</f>
        <v>#VALUE!</v>
      </c>
      <c r="Q24" s="29"/>
    </row>
    <row r="25" spans="6:17" s="8" customFormat="1" ht="15" customHeight="1">
      <c r="F25" s="31"/>
      <c r="G25" s="23" t="s">
        <v>39</v>
      </c>
      <c r="H25" s="24"/>
      <c r="I25" s="18">
        <v>60</v>
      </c>
      <c r="J25" s="18" t="s">
        <v>6</v>
      </c>
      <c r="K25" s="119" t="e">
        <f>цены!E14*(1-цены!$N$2)</f>
        <v>#VALUE!</v>
      </c>
      <c r="L25" s="119" t="e">
        <f>цены!F14*(1-цены!$N$2)</f>
        <v>#VALUE!</v>
      </c>
      <c r="M25" s="119" t="e">
        <f>цены!G14*(1-цены!$N$2)</f>
        <v>#VALUE!</v>
      </c>
      <c r="N25" s="119" t="e">
        <f>цены!H14*(1-цены!$N$2)</f>
        <v>#VALUE!</v>
      </c>
      <c r="O25" s="119" t="e">
        <f>цены!I14*(1-цены!$N$2)</f>
        <v>#VALUE!</v>
      </c>
      <c r="P25" s="119" t="e">
        <f>ROUND(цены!J14*(1-цены!$N$2),0)&amp;"*"</f>
        <v>#VALUE!</v>
      </c>
      <c r="Q25" s="29"/>
    </row>
    <row r="26" spans="6:17" s="8" customFormat="1" ht="15" customHeight="1">
      <c r="F26" s="31"/>
      <c r="G26" s="23" t="s">
        <v>40</v>
      </c>
      <c r="H26" s="24"/>
      <c r="I26" s="34">
        <v>10</v>
      </c>
      <c r="J26" s="18" t="s">
        <v>6</v>
      </c>
      <c r="K26" s="119" t="e">
        <f>цены!E15*(1-цены!$N$2)</f>
        <v>#VALUE!</v>
      </c>
      <c r="L26" s="119" t="e">
        <f>цены!F15*(1-цены!$N$2)</f>
        <v>#VALUE!</v>
      </c>
      <c r="M26" s="119" t="e">
        <f>цены!G15*(1-цены!$N$2)</f>
        <v>#VALUE!</v>
      </c>
      <c r="N26" s="119" t="e">
        <f>цены!H15*(1-цены!$N$2)</f>
        <v>#VALUE!</v>
      </c>
      <c r="O26" s="119" t="e">
        <f>цены!I15*(1-цены!$N$2)</f>
        <v>#VALUE!</v>
      </c>
      <c r="P26" s="119" t="e">
        <f>цены!J15*(1-цены!$N$2)</f>
        <v>#VALUE!</v>
      </c>
      <c r="Q26" s="29"/>
    </row>
    <row r="27" spans="6:17" s="8" customFormat="1" ht="12" customHeight="1">
      <c r="F27" s="196" t="s">
        <v>119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8"/>
      <c r="Q27" s="29"/>
    </row>
    <row r="28" spans="1:116" s="27" customFormat="1" ht="15" customHeight="1">
      <c r="A28" s="8"/>
      <c r="B28" s="8"/>
      <c r="C28" s="8"/>
      <c r="D28" s="8"/>
      <c r="E28" s="8"/>
      <c r="F28" s="26"/>
      <c r="G28" s="23" t="s">
        <v>137</v>
      </c>
      <c r="H28" s="24" t="s">
        <v>83</v>
      </c>
      <c r="I28" s="18">
        <v>25</v>
      </c>
      <c r="J28" s="18" t="s">
        <v>6</v>
      </c>
      <c r="K28" s="124" t="e">
        <f>цены!E17*(1-цены!$N$2)</f>
        <v>#VALUE!</v>
      </c>
      <c r="L28" s="124" t="e">
        <f>цены!F17*(1-цены!$N$2)</f>
        <v>#VALUE!</v>
      </c>
      <c r="M28" s="124" t="e">
        <f>цены!G17*(1-цены!$N$2)</f>
        <v>#VALUE!</v>
      </c>
      <c r="N28" s="124" t="e">
        <f>цены!H17*(1-цены!$N$2)</f>
        <v>#VALUE!</v>
      </c>
      <c r="O28" s="124" t="e">
        <f>цены!I17*(1-цены!$N$2)</f>
        <v>#VALUE!</v>
      </c>
      <c r="P28" s="124" t="e">
        <f>цены!J17*(1-цены!$N$2)</f>
        <v>#VALUE!</v>
      </c>
      <c r="Q28" s="126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</row>
    <row r="29" spans="1:116" s="27" customFormat="1" ht="25.5" customHeight="1">
      <c r="A29" s="8"/>
      <c r="B29" s="8"/>
      <c r="C29" s="8"/>
      <c r="D29" s="8"/>
      <c r="E29" s="8"/>
      <c r="F29" s="26"/>
      <c r="G29" s="23" t="s">
        <v>64</v>
      </c>
      <c r="H29" s="24" t="s">
        <v>84</v>
      </c>
      <c r="I29" s="18">
        <v>25</v>
      </c>
      <c r="J29" s="18" t="s">
        <v>6</v>
      </c>
      <c r="K29" s="119" t="e">
        <f>цены!E18*(1-цены!$N$2)</f>
        <v>#VALUE!</v>
      </c>
      <c r="L29" s="119" t="e">
        <f>цены!F18*(1-цены!$N$2)</f>
        <v>#VALUE!</v>
      </c>
      <c r="M29" s="119" t="e">
        <f>цены!G18*(1-цены!$N$2)</f>
        <v>#VALUE!</v>
      </c>
      <c r="N29" s="119" t="e">
        <f>цены!H18*(1-цены!$N$2)</f>
        <v>#VALUE!</v>
      </c>
      <c r="O29" s="119" t="e">
        <f>цены!I18*(1-цены!$N$2)</f>
        <v>#VALUE!</v>
      </c>
      <c r="P29" s="119" t="e">
        <f>цены!J18*(1-цены!$N$2)</f>
        <v>#VALUE!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</row>
    <row r="30" spans="1:116" s="27" customFormat="1" ht="20.25" customHeight="1">
      <c r="A30" s="8"/>
      <c r="B30" s="8"/>
      <c r="C30" s="8"/>
      <c r="D30" s="8"/>
      <c r="E30" s="8"/>
      <c r="F30" s="151"/>
      <c r="G30" s="23" t="s">
        <v>146</v>
      </c>
      <c r="H30" s="24" t="s">
        <v>85</v>
      </c>
      <c r="I30" s="18">
        <v>4</v>
      </c>
      <c r="J30" s="18" t="s">
        <v>6</v>
      </c>
      <c r="K30" s="119" t="e">
        <f>цены!E19*(1-цены!$N$2)</f>
        <v>#VALUE!</v>
      </c>
      <c r="L30" s="125" t="e">
        <f>ROUND(цены!F19*(1-цены!$N$2),0)&amp;"/ "&amp;ROUND(цены!M19*(1-цены!$N$2),0)</f>
        <v>#VALUE!</v>
      </c>
      <c r="M30" s="125" t="e">
        <f>цены!G19*(1-цены!$N$2)</f>
        <v>#VALUE!</v>
      </c>
      <c r="N30" s="125" t="e">
        <f>цены!H19*(1-цены!$N$2)</f>
        <v>#VALUE!</v>
      </c>
      <c r="O30" s="119" t="e">
        <f>цены!I19*(1-цены!$N$2)</f>
        <v>#VALUE!</v>
      </c>
      <c r="P30" s="119" t="e">
        <f>ROUND(цены!J19*(1-цены!$N$2),0)&amp;"*"</f>
        <v>#VALUE!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</row>
    <row r="31" spans="1:116" s="27" customFormat="1" ht="32.25" customHeight="1">
      <c r="A31" s="8"/>
      <c r="B31" s="8"/>
      <c r="C31" s="8"/>
      <c r="D31" s="8"/>
      <c r="E31" s="8"/>
      <c r="F31" s="151"/>
      <c r="G31" s="23" t="s">
        <v>147</v>
      </c>
      <c r="H31" s="24" t="s">
        <v>85</v>
      </c>
      <c r="I31" s="18">
        <v>4</v>
      </c>
      <c r="J31" s="18" t="s">
        <v>6</v>
      </c>
      <c r="K31" s="119" t="e">
        <f>цены!E20*(1-цены!$N$2)</f>
        <v>#VALUE!</v>
      </c>
      <c r="L31" s="119" t="e">
        <f>цены!F20*(1-цены!$N$2)</f>
        <v>#VALUE!</v>
      </c>
      <c r="M31" s="119" t="e">
        <f>цены!G20*(1-цены!$N$2)</f>
        <v>#VALUE!</v>
      </c>
      <c r="N31" s="119" t="e">
        <f>цены!H20*(1-цены!$N$2)</f>
        <v>#VALUE!</v>
      </c>
      <c r="O31" s="119" t="e">
        <f>ROUND(цены!I20*(1-цены!$N$2),0)&amp;"*"</f>
        <v>#VALUE!</v>
      </c>
      <c r="P31" s="119" t="e">
        <f>цены!J20*(1-цены!$N$2)</f>
        <v>#VALUE!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</row>
    <row r="32" spans="1:116" s="27" customFormat="1" ht="15" customHeight="1">
      <c r="A32" s="8"/>
      <c r="B32" s="8"/>
      <c r="C32" s="8"/>
      <c r="D32" s="8"/>
      <c r="E32" s="8"/>
      <c r="F32" s="151"/>
      <c r="G32" s="23" t="s">
        <v>67</v>
      </c>
      <c r="H32" s="24" t="s">
        <v>85</v>
      </c>
      <c r="I32" s="18">
        <v>4</v>
      </c>
      <c r="J32" s="18" t="s">
        <v>9</v>
      </c>
      <c r="K32" s="119" t="e">
        <f>цены!E21*(1-цены!$N$2)</f>
        <v>#VALUE!</v>
      </c>
      <c r="L32" s="119" t="e">
        <f>цены!F21*(1-цены!$N$2)</f>
        <v>#VALUE!</v>
      </c>
      <c r="M32" s="119" t="e">
        <f>цены!G21*(1-цены!$N$2)</f>
        <v>#VALUE!</v>
      </c>
      <c r="N32" s="119" t="e">
        <f>цены!H21*(1-цены!$N$2)</f>
        <v>#VALUE!</v>
      </c>
      <c r="O32" s="119" t="e">
        <f>цены!I21*(1-цены!$N$2)</f>
        <v>#VALUE!</v>
      </c>
      <c r="P32" s="119" t="e">
        <f>цены!J21*(1-цены!$N$2)</f>
        <v>#VALUE!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</row>
    <row r="33" spans="1:116" s="27" customFormat="1" ht="12" customHeight="1">
      <c r="A33" s="8"/>
      <c r="B33" s="8"/>
      <c r="C33" s="8"/>
      <c r="D33" s="8"/>
      <c r="E33" s="8"/>
      <c r="F33" s="196" t="s">
        <v>120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6:16" s="8" customFormat="1" ht="31.5" customHeight="1">
      <c r="F34" s="26"/>
      <c r="G34" s="23" t="s">
        <v>138</v>
      </c>
      <c r="H34" s="24" t="s">
        <v>83</v>
      </c>
      <c r="I34" s="34">
        <v>30</v>
      </c>
      <c r="J34" s="18" t="s">
        <v>6</v>
      </c>
      <c r="K34" s="180" t="e">
        <f>цены!E23*(1-цены!$N$2)</f>
        <v>#VALUE!</v>
      </c>
      <c r="L34" s="180" t="e">
        <f>цены!F23*(1-цены!$N$2)</f>
        <v>#VALUE!</v>
      </c>
      <c r="M34" s="180" t="e">
        <f>цены!G23*(1-цены!$N$2)</f>
        <v>#VALUE!</v>
      </c>
      <c r="N34" s="180" t="e">
        <f>цены!H23*(1-цены!$N$2)</f>
        <v>#VALUE!</v>
      </c>
      <c r="O34" s="180" t="e">
        <f>цены!I23*(1-цены!$N$2)</f>
        <v>#VALUE!</v>
      </c>
      <c r="P34" s="180" t="e">
        <f>цены!J23*(1-цены!$N$2)</f>
        <v>#VALUE!</v>
      </c>
    </row>
    <row r="35" spans="1:116" s="27" customFormat="1" ht="25.5" customHeight="1">
      <c r="A35" s="8"/>
      <c r="B35" s="8"/>
      <c r="C35" s="8"/>
      <c r="D35" s="8"/>
      <c r="E35" s="8"/>
      <c r="F35" s="26"/>
      <c r="G35" s="23" t="s">
        <v>69</v>
      </c>
      <c r="H35" s="24" t="s">
        <v>85</v>
      </c>
      <c r="I35" s="34">
        <v>10</v>
      </c>
      <c r="J35" s="18" t="s">
        <v>6</v>
      </c>
      <c r="K35" s="119" t="e">
        <f>цены!E24*(1-цены!$N$2)</f>
        <v>#VALUE!</v>
      </c>
      <c r="L35" s="119" t="e">
        <f>цены!F24*(1-цены!$N$2)</f>
        <v>#VALUE!</v>
      </c>
      <c r="M35" s="119" t="e">
        <f>цены!G24*(1-цены!$N$2)</f>
        <v>#VALUE!</v>
      </c>
      <c r="N35" s="119" t="e">
        <f>цены!H24*(1-цены!$N$2)</f>
        <v>#VALUE!</v>
      </c>
      <c r="O35" s="119" t="e">
        <f>цены!I24*(1-цены!$N$2)</f>
        <v>#VALUE!</v>
      </c>
      <c r="P35" s="119" t="e">
        <f>цены!J24*(1-цены!$N$2)</f>
        <v>#VALUE!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1:116" s="27" customFormat="1" ht="12" customHeight="1">
      <c r="A36" s="8"/>
      <c r="B36" s="8"/>
      <c r="C36" s="8"/>
      <c r="D36" s="8"/>
      <c r="E36" s="8"/>
      <c r="F36" s="196" t="s">
        <v>122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1:116" s="27" customFormat="1" ht="30" customHeight="1">
      <c r="A37" s="8"/>
      <c r="B37" s="8"/>
      <c r="C37" s="8"/>
      <c r="D37" s="8"/>
      <c r="E37" s="8"/>
      <c r="F37" s="157"/>
      <c r="G37" s="36" t="s">
        <v>71</v>
      </c>
      <c r="H37" s="37" t="s">
        <v>87</v>
      </c>
      <c r="I37" s="38">
        <v>8</v>
      </c>
      <c r="J37" s="39" t="s">
        <v>6</v>
      </c>
      <c r="K37" s="119" t="e">
        <f>цены!E26*(1-цены!$N$2)</f>
        <v>#VALUE!</v>
      </c>
      <c r="L37" s="119" t="e">
        <f>цены!F26*(1-цены!$N$2)</f>
        <v>#VALUE!</v>
      </c>
      <c r="M37" s="119" t="e">
        <f>цены!G26*(1-цены!$N$2)</f>
        <v>#VALUE!</v>
      </c>
      <c r="N37" s="119" t="e">
        <f>цены!H26*(1-цены!$N$2)</f>
        <v>#VALUE!</v>
      </c>
      <c r="O37" s="119" t="e">
        <f>цены!I26*(1-цены!$N$2)</f>
        <v>#VALUE!</v>
      </c>
      <c r="P37" s="119" t="e">
        <f>ROUND(цены!J26*(1-цены!$N$2),0)&amp;"*"</f>
        <v>#VALUE!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1:116" s="27" customFormat="1" ht="15" customHeight="1">
      <c r="A38" s="8"/>
      <c r="B38" s="8"/>
      <c r="C38" s="8"/>
      <c r="D38" s="8"/>
      <c r="E38" s="8"/>
      <c r="F38" s="157"/>
      <c r="G38" s="40" t="s">
        <v>55</v>
      </c>
      <c r="H38" s="41" t="s">
        <v>86</v>
      </c>
      <c r="I38" s="42">
        <v>8</v>
      </c>
      <c r="J38" s="43" t="s">
        <v>6</v>
      </c>
      <c r="K38" s="119" t="e">
        <f>цены!E27*(1-цены!$N$2)</f>
        <v>#VALUE!</v>
      </c>
      <c r="L38" s="119" t="e">
        <f>цены!F27*(1-цены!$N$2)</f>
        <v>#VALUE!</v>
      </c>
      <c r="M38" s="119" t="e">
        <f>цены!G27*(1-цены!$N$2)</f>
        <v>#VALUE!</v>
      </c>
      <c r="N38" s="119" t="e">
        <f>цены!H27*(1-цены!$N$2)</f>
        <v>#VALUE!</v>
      </c>
      <c r="O38" s="119" t="e">
        <f>цены!I27*(1-цены!$N$2)</f>
        <v>#VALUE!</v>
      </c>
      <c r="P38" s="119" t="e">
        <f>цены!J27*(1-цены!$N$2)</f>
        <v>#VALUE!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1:116" s="27" customFormat="1" ht="25.5" customHeight="1">
      <c r="A39" s="8"/>
      <c r="B39" s="8"/>
      <c r="C39" s="8"/>
      <c r="D39" s="8"/>
      <c r="E39" s="8"/>
      <c r="F39" s="26"/>
      <c r="G39" s="23" t="s">
        <v>41</v>
      </c>
      <c r="H39" s="24" t="s">
        <v>88</v>
      </c>
      <c r="I39" s="34">
        <v>50</v>
      </c>
      <c r="J39" s="18" t="s">
        <v>6</v>
      </c>
      <c r="K39" s="180" t="e">
        <f>цены!E28*(1-цены!$N$2)</f>
        <v>#VALUE!</v>
      </c>
      <c r="L39" s="180" t="e">
        <f>цены!F28*(1-цены!$N$2)</f>
        <v>#VALUE!</v>
      </c>
      <c r="M39" s="180" t="e">
        <f>цены!G28*(1-цены!$N$2)</f>
        <v>#VALUE!</v>
      </c>
      <c r="N39" s="180" t="e">
        <f>цены!H28*(1-цены!$N$2)</f>
        <v>#VALUE!</v>
      </c>
      <c r="O39" s="180" t="e">
        <f>цены!I28*(1-цены!$N$2)</f>
        <v>#VALUE!</v>
      </c>
      <c r="P39" s="180" t="e">
        <f>цены!J28*(1-цены!$N$2)</f>
        <v>#VALUE!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1:116" s="27" customFormat="1" ht="25.5" customHeight="1">
      <c r="A40" s="8"/>
      <c r="B40" s="8"/>
      <c r="C40" s="8"/>
      <c r="D40" s="8"/>
      <c r="E40" s="8"/>
      <c r="F40" s="26"/>
      <c r="G40" s="23" t="s">
        <v>42</v>
      </c>
      <c r="H40" s="24" t="s">
        <v>17</v>
      </c>
      <c r="I40" s="34">
        <v>2</v>
      </c>
      <c r="J40" s="18" t="s">
        <v>6</v>
      </c>
      <c r="K40" s="119" t="e">
        <f>цены!E29*(1-цены!$N$2)</f>
        <v>#VALUE!</v>
      </c>
      <c r="L40" s="119" t="e">
        <f>цены!F29*(1-цены!$N$2)</f>
        <v>#VALUE!</v>
      </c>
      <c r="M40" s="119" t="e">
        <f>цены!G29*(1-цены!$N$2)</f>
        <v>#VALUE!</v>
      </c>
      <c r="N40" s="119" t="e">
        <f>цены!H29*(1-цены!$N$2)</f>
        <v>#VALUE!</v>
      </c>
      <c r="O40" s="119" t="e">
        <f>цены!I29*(1-цены!$N$2)</f>
        <v>#VALUE!</v>
      </c>
      <c r="P40" s="119" t="e">
        <f>цены!J29*(1-цены!$N$2)</f>
        <v>#VALUE!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1:116" s="27" customFormat="1" ht="12" customHeight="1">
      <c r="A41" s="8"/>
      <c r="B41" s="8"/>
      <c r="C41" s="8"/>
      <c r="D41" s="8"/>
      <c r="E41" s="8"/>
      <c r="F41" s="196" t="s">
        <v>121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1:116" s="27" customFormat="1" ht="15" customHeight="1">
      <c r="A42" s="8"/>
      <c r="B42" s="8"/>
      <c r="C42" s="8"/>
      <c r="D42" s="8"/>
      <c r="E42" s="8"/>
      <c r="F42" s="151"/>
      <c r="G42" s="23" t="s">
        <v>139</v>
      </c>
      <c r="H42" s="24" t="s">
        <v>23</v>
      </c>
      <c r="I42" s="34">
        <v>4</v>
      </c>
      <c r="J42" s="18" t="s">
        <v>9</v>
      </c>
      <c r="K42" s="119" t="e">
        <f>цены!E31*(1-цены!$N$2)</f>
        <v>#VALUE!</v>
      </c>
      <c r="L42" s="119" t="e">
        <f>цены!F31*(1-цены!$N$2)</f>
        <v>#VALUE!</v>
      </c>
      <c r="M42" s="119" t="e">
        <f>цены!G31*(1-цены!$N$2)</f>
        <v>#VALUE!</v>
      </c>
      <c r="N42" s="119" t="e">
        <f>цены!H31*(1-цены!$N$2)</f>
        <v>#VALUE!</v>
      </c>
      <c r="O42" s="119" t="e">
        <f>цены!I31*(1-цены!$N$2)</f>
        <v>#VALUE!</v>
      </c>
      <c r="P42" s="119" t="e">
        <f>ROUND(цены!J31*(1-цены!$N$2),0)&amp;"*"</f>
        <v>#VALUE!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6:16" s="8" customFormat="1" ht="25.5" customHeight="1">
      <c r="F43" s="151"/>
      <c r="G43" s="23" t="s">
        <v>123</v>
      </c>
      <c r="H43" s="24" t="s">
        <v>18</v>
      </c>
      <c r="I43" s="34"/>
      <c r="J43" s="18" t="s">
        <v>9</v>
      </c>
      <c r="K43" s="119" t="e">
        <f>цены!E32*(1-цены!$N$2)</f>
        <v>#VALUE!</v>
      </c>
      <c r="L43" s="119" t="e">
        <f>цены!F32*(1-цены!$N$2)</f>
        <v>#VALUE!</v>
      </c>
      <c r="M43" s="119" t="e">
        <f>цены!G32*(1-цены!$N$2)</f>
        <v>#VALUE!</v>
      </c>
      <c r="N43" s="119" t="e">
        <f>цены!H32*(1-цены!$N$2)</f>
        <v>#VALUE!</v>
      </c>
      <c r="O43" s="119" t="e">
        <f>цены!I32*(1-цены!$N$2)</f>
        <v>#VALUE!</v>
      </c>
      <c r="P43" s="119" t="e">
        <f>цены!J32*(1-цены!$N$2)</f>
        <v>#VALUE!</v>
      </c>
    </row>
    <row r="44" spans="6:16" ht="25.5" customHeight="1">
      <c r="F44" s="26"/>
      <c r="G44" s="23" t="s">
        <v>52</v>
      </c>
      <c r="H44" s="24" t="s">
        <v>28</v>
      </c>
      <c r="I44" s="34">
        <v>20</v>
      </c>
      <c r="J44" s="18" t="s">
        <v>6</v>
      </c>
      <c r="K44" s="119" t="e">
        <f>цены!E33*(1-цены!$N$2)</f>
        <v>#VALUE!</v>
      </c>
      <c r="L44" s="119" t="e">
        <f>цены!F33*(1-цены!$N$2)</f>
        <v>#VALUE!</v>
      </c>
      <c r="M44" s="119" t="e">
        <f>цены!G33*(1-цены!$N$2)</f>
        <v>#VALUE!</v>
      </c>
      <c r="N44" s="119" t="e">
        <f>цены!H33*(1-цены!$N$2)</f>
        <v>#VALUE!</v>
      </c>
      <c r="O44" s="119" t="e">
        <f>цены!I33*(1-цены!$N$2)</f>
        <v>#VALUE!</v>
      </c>
      <c r="P44" s="119" t="e">
        <f>ROUND(цены!J33*(1-цены!$N$2),0)&amp;"*"</f>
        <v>#VALUE!</v>
      </c>
    </row>
    <row r="45" spans="1:116" s="27" customFormat="1" ht="15" customHeight="1">
      <c r="A45" s="8"/>
      <c r="B45" s="8"/>
      <c r="C45" s="8"/>
      <c r="D45" s="8"/>
      <c r="E45" s="8"/>
      <c r="F45" s="26"/>
      <c r="G45" s="23" t="s">
        <v>19</v>
      </c>
      <c r="H45" s="24" t="s">
        <v>20</v>
      </c>
      <c r="I45" s="34">
        <v>60</v>
      </c>
      <c r="J45" s="18" t="s">
        <v>6</v>
      </c>
      <c r="K45" s="180" t="e">
        <f>цены!E34*(1-цены!$N$2)</f>
        <v>#VALUE!</v>
      </c>
      <c r="L45" s="180" t="e">
        <f>цены!F34*(1-цены!$N$2)</f>
        <v>#VALUE!</v>
      </c>
      <c r="M45" s="180" t="e">
        <f>цены!G34*(1-цены!$N$2)</f>
        <v>#VALUE!</v>
      </c>
      <c r="N45" s="180" t="e">
        <f>цены!H34*(1-цены!$N$2)</f>
        <v>#VALUE!</v>
      </c>
      <c r="O45" s="180" t="e">
        <f>цены!I34*(1-цены!$N$2)</f>
        <v>#VALUE!</v>
      </c>
      <c r="P45" s="180" t="e">
        <f>цены!J34*(1-цены!$N$2)</f>
        <v>#VALUE!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1:116" s="27" customFormat="1" ht="15" customHeight="1">
      <c r="A46" s="8"/>
      <c r="B46" s="8"/>
      <c r="C46" s="8"/>
      <c r="D46" s="8"/>
      <c r="E46" s="8"/>
      <c r="F46" s="26"/>
      <c r="G46" s="23" t="s">
        <v>56</v>
      </c>
      <c r="H46" s="24" t="s">
        <v>21</v>
      </c>
      <c r="I46" s="34">
        <v>20</v>
      </c>
      <c r="J46" s="18" t="s">
        <v>6</v>
      </c>
      <c r="K46" s="180" t="e">
        <f>цены!E35*(1-цены!$N$2)</f>
        <v>#VALUE!</v>
      </c>
      <c r="L46" s="180" t="e">
        <f>цены!F35*(1-цены!$N$2)</f>
        <v>#VALUE!</v>
      </c>
      <c r="M46" s="180" t="e">
        <f>цены!G35*(1-цены!$N$2)</f>
        <v>#VALUE!</v>
      </c>
      <c r="N46" s="180" t="e">
        <f>цены!H35*(1-цены!$N$2)</f>
        <v>#VALUE!</v>
      </c>
      <c r="O46" s="180" t="e">
        <f>цены!I35*(1-цены!$N$2)</f>
        <v>#VALUE!</v>
      </c>
      <c r="P46" s="180" t="e">
        <f>цены!J35*(1-цены!$N$2)</f>
        <v>#VALUE!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1:116" s="27" customFormat="1" ht="15" customHeight="1">
      <c r="A47" s="8"/>
      <c r="B47" s="8"/>
      <c r="C47" s="8"/>
      <c r="D47" s="8"/>
      <c r="E47" s="8"/>
      <c r="F47" s="44"/>
      <c r="G47" s="45"/>
      <c r="H47" s="46"/>
      <c r="I47" s="47"/>
      <c r="J47" s="48"/>
      <c r="K47" s="49"/>
      <c r="L47" s="49"/>
      <c r="M47" s="49"/>
      <c r="N47" s="49"/>
      <c r="O47" s="49"/>
      <c r="P47" s="50" t="s">
        <v>82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1:116" s="27" customFormat="1" ht="15" customHeight="1">
      <c r="A48" s="8"/>
      <c r="B48" s="8"/>
      <c r="C48" s="8"/>
      <c r="D48" s="8"/>
      <c r="E48" s="8"/>
      <c r="F48" s="8"/>
      <c r="G48" s="7"/>
      <c r="H48" s="52"/>
      <c r="I48" s="53"/>
      <c r="J48" s="54"/>
      <c r="K48" s="55"/>
      <c r="L48" s="55"/>
      <c r="M48" s="55"/>
      <c r="N48" s="55"/>
      <c r="O48" s="55"/>
      <c r="P48" s="5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1:116" s="27" customFormat="1" ht="15" customHeight="1">
      <c r="A49" s="8"/>
      <c r="B49" s="8"/>
      <c r="C49" s="8"/>
      <c r="D49" s="8"/>
      <c r="E49" s="8"/>
      <c r="F49" s="8"/>
      <c r="G49" s="7"/>
      <c r="H49" s="52"/>
      <c r="I49" s="53"/>
      <c r="J49" s="54"/>
      <c r="K49" s="55"/>
      <c r="L49" s="55"/>
      <c r="M49" s="55"/>
      <c r="N49" s="55"/>
      <c r="O49" s="55"/>
      <c r="P49" s="56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1:116" s="27" customFormat="1" ht="15" customHeight="1">
      <c r="A50" s="8"/>
      <c r="B50" s="8"/>
      <c r="C50" s="8"/>
      <c r="D50" s="8"/>
      <c r="E50" s="8"/>
      <c r="F50" s="51" t="s">
        <v>95</v>
      </c>
      <c r="G50" s="111"/>
      <c r="H50" s="112"/>
      <c r="I50" s="113"/>
      <c r="J50" s="114"/>
      <c r="K50" s="110"/>
      <c r="L50" s="110"/>
      <c r="M50" s="110"/>
      <c r="N50" s="110"/>
      <c r="O50" s="110"/>
      <c r="P50" s="1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1:116" s="27" customFormat="1" ht="15" customHeight="1">
      <c r="A51" s="8"/>
      <c r="B51" s="8"/>
      <c r="C51" s="8"/>
      <c r="D51" s="8"/>
      <c r="E51" s="8"/>
      <c r="F51" s="193" t="s">
        <v>0</v>
      </c>
      <c r="G51" s="169"/>
      <c r="H51" s="171" t="s">
        <v>1</v>
      </c>
      <c r="I51" s="176" t="s">
        <v>2</v>
      </c>
      <c r="J51" s="178" t="s">
        <v>3</v>
      </c>
      <c r="K51" s="164" t="s">
        <v>4</v>
      </c>
      <c r="L51" s="165"/>
      <c r="M51" s="165"/>
      <c r="N51" s="165"/>
      <c r="O51" s="166" t="s">
        <v>5</v>
      </c>
      <c r="P51" s="16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1:116" s="27" customFormat="1" ht="23.25" customHeight="1">
      <c r="A52" s="8"/>
      <c r="B52" s="8"/>
      <c r="C52" s="8"/>
      <c r="D52" s="8"/>
      <c r="E52" s="8"/>
      <c r="F52" s="194"/>
      <c r="G52" s="170"/>
      <c r="H52" s="172"/>
      <c r="I52" s="177"/>
      <c r="J52" s="179"/>
      <c r="K52" s="18" t="s">
        <v>78</v>
      </c>
      <c r="L52" s="19" t="s">
        <v>94</v>
      </c>
      <c r="M52" s="19" t="s">
        <v>115</v>
      </c>
      <c r="N52" s="19" t="s">
        <v>116</v>
      </c>
      <c r="O52" s="20" t="s">
        <v>77</v>
      </c>
      <c r="P52" s="21" t="s">
        <v>89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1:116" s="27" customFormat="1" ht="12" customHeight="1">
      <c r="A53" s="8"/>
      <c r="B53" s="8"/>
      <c r="C53" s="8"/>
      <c r="D53" s="8"/>
      <c r="E53" s="8"/>
      <c r="F53" s="196" t="s">
        <v>124</v>
      </c>
      <c r="G53" s="197"/>
      <c r="H53" s="197"/>
      <c r="I53" s="197"/>
      <c r="J53" s="197"/>
      <c r="K53" s="197"/>
      <c r="L53" s="197"/>
      <c r="M53" s="197"/>
      <c r="N53" s="197"/>
      <c r="O53" s="197"/>
      <c r="P53" s="19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1:116" s="27" customFormat="1" ht="49.5" customHeight="1">
      <c r="A54" s="8"/>
      <c r="B54" s="8"/>
      <c r="C54" s="8"/>
      <c r="D54" s="8"/>
      <c r="E54" s="8"/>
      <c r="F54" s="35"/>
      <c r="G54" s="23" t="s">
        <v>149</v>
      </c>
      <c r="H54" s="24"/>
      <c r="I54" s="34"/>
      <c r="J54" s="18" t="s">
        <v>29</v>
      </c>
      <c r="K54" s="119" t="e">
        <f>цены!E37*(1-цены!$N$2)</f>
        <v>#VALUE!</v>
      </c>
      <c r="L54" s="119" t="e">
        <f>цены!F37*(1-цены!$N$2)</f>
        <v>#VALUE!</v>
      </c>
      <c r="M54" s="119" t="e">
        <f>цены!G37*(1-цены!$N$2)</f>
        <v>#VALUE!</v>
      </c>
      <c r="N54" s="119" t="e">
        <f>цены!H37*(1-цены!$N$2)</f>
        <v>#VALUE!</v>
      </c>
      <c r="O54" s="119" t="e">
        <f>цены!I37*(1-цены!$N$2)</f>
        <v>#VALUE!</v>
      </c>
      <c r="P54" s="119" t="e">
        <f>ROUND(цены!J37*(1-цены!$N$2),0)&amp;"*"</f>
        <v>#VALUE!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1:116" s="27" customFormat="1" ht="49.5" customHeight="1">
      <c r="A55" s="8"/>
      <c r="B55" s="8"/>
      <c r="C55" s="8"/>
      <c r="D55" s="8"/>
      <c r="E55" s="8"/>
      <c r="F55" s="26"/>
      <c r="G55" s="23" t="s">
        <v>58</v>
      </c>
      <c r="H55" s="24"/>
      <c r="I55" s="34"/>
      <c r="J55" s="18" t="s">
        <v>29</v>
      </c>
      <c r="K55" s="180" t="e">
        <f>цены!E38*(1-цены!$N$2)</f>
        <v>#VALUE!</v>
      </c>
      <c r="L55" s="180" t="e">
        <f>цены!F38*(1-цены!$N$2)</f>
        <v>#VALUE!</v>
      </c>
      <c r="M55" s="180" t="e">
        <f>цены!G38*(1-цены!$N$2)</f>
        <v>#VALUE!</v>
      </c>
      <c r="N55" s="180" t="e">
        <f>цены!H38*(1-цены!$N$2)</f>
        <v>#VALUE!</v>
      </c>
      <c r="O55" s="180" t="e">
        <f>цены!I38*(1-цены!$N$2)</f>
        <v>#VALUE!</v>
      </c>
      <c r="P55" s="180" t="e">
        <f>цены!J38*(1-цены!$N$2)</f>
        <v>#VALUE!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1:116" s="27" customFormat="1" ht="48.75" customHeight="1">
      <c r="A56" s="8"/>
      <c r="B56" s="8"/>
      <c r="C56" s="8"/>
      <c r="D56" s="8"/>
      <c r="E56" s="8"/>
      <c r="F56" s="22"/>
      <c r="G56" s="23" t="s">
        <v>59</v>
      </c>
      <c r="H56" s="24"/>
      <c r="I56" s="34"/>
      <c r="J56" s="18" t="s">
        <v>29</v>
      </c>
      <c r="K56" s="180" t="e">
        <f>цены!E39*(1-цены!$N$2)</f>
        <v>#VALUE!</v>
      </c>
      <c r="L56" s="180" t="e">
        <f>цены!F39*(1-цены!$N$2)</f>
        <v>#VALUE!</v>
      </c>
      <c r="M56" s="180" t="e">
        <f>цены!G39*(1-цены!$N$2)</f>
        <v>#VALUE!</v>
      </c>
      <c r="N56" s="180" t="e">
        <f>цены!H39*(1-цены!$N$2)</f>
        <v>#VALUE!</v>
      </c>
      <c r="O56" s="180" t="e">
        <f>цены!I39*(1-цены!$N$2)</f>
        <v>#VALUE!</v>
      </c>
      <c r="P56" s="180" t="e">
        <f>цены!J39*(1-цены!$N$2)</f>
        <v>#VALUE!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1:116" s="27" customFormat="1" ht="12" customHeight="1">
      <c r="A57" s="8"/>
      <c r="B57" s="8"/>
      <c r="C57" s="8"/>
      <c r="D57" s="8"/>
      <c r="E57" s="8"/>
      <c r="F57" s="196" t="s">
        <v>125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1:116" s="27" customFormat="1" ht="50.25" customHeight="1">
      <c r="A58" s="8"/>
      <c r="B58" s="8"/>
      <c r="C58" s="8"/>
      <c r="D58" s="8"/>
      <c r="E58" s="8"/>
      <c r="F58" s="109"/>
      <c r="G58" s="23" t="s">
        <v>132</v>
      </c>
      <c r="H58" s="24"/>
      <c r="I58" s="34"/>
      <c r="J58" s="18" t="s">
        <v>29</v>
      </c>
      <c r="K58" s="119" t="e">
        <f>цены!E41*(1-цены!$N$2)</f>
        <v>#VALUE!</v>
      </c>
      <c r="L58" s="125" t="e">
        <f>ROUND(цены!F41*(1-цены!$N$2),0)&amp;"/ "&amp;ROUND(цены!M41*(1-цены!$N$2),0)</f>
        <v>#VALUE!</v>
      </c>
      <c r="M58" s="125" t="e">
        <f>цены!G41*(1-цены!$N$2)</f>
        <v>#VALUE!</v>
      </c>
      <c r="N58" s="125" t="e">
        <f>цены!H41*(1-цены!$N$2)</f>
        <v>#VALUE!</v>
      </c>
      <c r="O58" s="119" t="e">
        <f>цены!I41*(1-цены!$N$2)</f>
        <v>#VALUE!</v>
      </c>
      <c r="P58" s="119" t="e">
        <f>ROUND(цены!J41*(1-цены!$N$2),0)&amp;"*"</f>
        <v>#VALUE!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1:116" s="27" customFormat="1" ht="48.75" customHeight="1">
      <c r="A59" s="8"/>
      <c r="B59" s="8"/>
      <c r="C59" s="8"/>
      <c r="D59" s="8"/>
      <c r="E59" s="8"/>
      <c r="F59" s="109"/>
      <c r="G59" s="23" t="s">
        <v>133</v>
      </c>
      <c r="H59" s="24"/>
      <c r="I59" s="34"/>
      <c r="J59" s="18" t="s">
        <v>29</v>
      </c>
      <c r="K59" s="119" t="e">
        <f>цены!E42*(1-цены!$N$2)</f>
        <v>#VALUE!</v>
      </c>
      <c r="L59" s="125" t="e">
        <f>ROUND(цены!F42*(1-цены!$N$2),0)&amp;"/ "&amp;ROUND(цены!M42*(1-цены!$N$2),0)</f>
        <v>#VALUE!</v>
      </c>
      <c r="M59" s="125" t="e">
        <f>цены!G42*(1-цены!$N$2)</f>
        <v>#VALUE!</v>
      </c>
      <c r="N59" s="125" t="e">
        <f>цены!H42*(1-цены!$N$2)</f>
        <v>#VALUE!</v>
      </c>
      <c r="O59" s="119" t="e">
        <f>цены!I42*(1-цены!$N$2)</f>
        <v>#VALUE!</v>
      </c>
      <c r="P59" s="119" t="e">
        <f>ROUND(цены!J42*(1-цены!$N$2),0)&amp;"*"</f>
        <v>#VALUE!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1:116" s="27" customFormat="1" ht="12" customHeight="1">
      <c r="A60" s="8"/>
      <c r="B60" s="8"/>
      <c r="C60" s="8"/>
      <c r="D60" s="8"/>
      <c r="E60" s="8"/>
      <c r="F60" s="196" t="s">
        <v>126</v>
      </c>
      <c r="G60" s="197"/>
      <c r="H60" s="197"/>
      <c r="I60" s="197"/>
      <c r="J60" s="197"/>
      <c r="K60" s="197"/>
      <c r="L60" s="197"/>
      <c r="M60" s="197"/>
      <c r="N60" s="197"/>
      <c r="O60" s="197"/>
      <c r="P60" s="19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1:116" s="27" customFormat="1" ht="15" customHeight="1">
      <c r="A61" s="8"/>
      <c r="B61" s="8"/>
      <c r="C61" s="8"/>
      <c r="D61" s="8"/>
      <c r="E61" s="8"/>
      <c r="F61" s="26"/>
      <c r="G61" s="23" t="s">
        <v>141</v>
      </c>
      <c r="H61" s="24"/>
      <c r="I61" s="34">
        <v>10</v>
      </c>
      <c r="J61" s="18" t="s">
        <v>6</v>
      </c>
      <c r="K61" s="201" t="e">
        <f>цены!E44*(1-цены!$N$2)</f>
        <v>#VALUE!</v>
      </c>
      <c r="L61" s="202" t="e">
        <f>цены!F44*(1-цены!$N$2)</f>
        <v>#VALUE!</v>
      </c>
      <c r="M61" s="202"/>
      <c r="N61" s="203"/>
      <c r="O61" s="200" t="e">
        <f>цены!I44*(1-цены!$N$2)</f>
        <v>#VALUE!</v>
      </c>
      <c r="P61" s="200" t="e">
        <f>цены!J44*(1-цены!$N$2)</f>
        <v>#VALUE!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1:116" s="27" customFormat="1" ht="31.5" customHeight="1">
      <c r="A62" s="8"/>
      <c r="B62" s="8"/>
      <c r="C62" s="8"/>
      <c r="D62" s="8"/>
      <c r="E62" s="8"/>
      <c r="F62" s="26"/>
      <c r="G62" s="23" t="s">
        <v>150</v>
      </c>
      <c r="H62" s="24"/>
      <c r="I62" s="34">
        <v>1</v>
      </c>
      <c r="J62" s="18" t="s">
        <v>6</v>
      </c>
      <c r="K62" s="119" t="e">
        <f>цены!E45*(1-цены!$N$2)</f>
        <v>#VALUE!</v>
      </c>
      <c r="L62" s="119" t="e">
        <f>цены!F45*(1-цены!$N$2)</f>
        <v>#VALUE!</v>
      </c>
      <c r="M62" s="119" t="e">
        <f>цены!G45*(1-цены!$N$2)</f>
        <v>#VALUE!</v>
      </c>
      <c r="N62" s="119" t="e">
        <f>цены!H45*(1-цены!$N$2)</f>
        <v>#VALUE!</v>
      </c>
      <c r="O62" s="119" t="e">
        <f>цены!I45*(1-цены!$N$2)</f>
        <v>#VALUE!</v>
      </c>
      <c r="P62" s="119" t="e">
        <f>цены!J45*(1-цены!$N$2)</f>
        <v>#VALUE!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1:116" s="27" customFormat="1" ht="12" customHeight="1">
      <c r="A63" s="8"/>
      <c r="B63" s="8"/>
      <c r="C63" s="8"/>
      <c r="D63" s="8"/>
      <c r="E63" s="8"/>
      <c r="F63" s="196" t="s">
        <v>127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1:116" s="27" customFormat="1" ht="30.75" customHeight="1">
      <c r="A64" s="8"/>
      <c r="B64" s="8"/>
      <c r="C64" s="8"/>
      <c r="D64" s="8"/>
      <c r="E64" s="8"/>
      <c r="F64" s="26"/>
      <c r="G64" s="23" t="s">
        <v>151</v>
      </c>
      <c r="H64" s="24" t="s">
        <v>24</v>
      </c>
      <c r="I64" s="34">
        <v>10</v>
      </c>
      <c r="J64" s="18" t="s">
        <v>29</v>
      </c>
      <c r="K64" s="119" t="e">
        <f>цены!E47*(1-цены!$N$2)</f>
        <v>#VALUE!</v>
      </c>
      <c r="L64" s="119" t="e">
        <f>цены!F47*(1-цены!$N$2)</f>
        <v>#VALUE!</v>
      </c>
      <c r="M64" s="119" t="e">
        <f>цены!G47*(1-цены!$N$2)</f>
        <v>#VALUE!</v>
      </c>
      <c r="N64" s="119" t="e">
        <f>цены!H47*(1-цены!$N$2)</f>
        <v>#VALUE!</v>
      </c>
      <c r="O64" s="119" t="e">
        <f>цены!I47*(1-цены!$N$2)</f>
        <v>#VALUE!</v>
      </c>
      <c r="P64" s="119" t="e">
        <f>ROUND(цены!J47*(1-цены!$N$2),0)&amp;"*"</f>
        <v>#VALUE!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</row>
    <row r="65" spans="1:116" s="27" customFormat="1" ht="32.25" customHeight="1">
      <c r="A65" s="8"/>
      <c r="B65" s="8"/>
      <c r="C65" s="8"/>
      <c r="D65" s="8"/>
      <c r="E65" s="8"/>
      <c r="F65" s="26"/>
      <c r="G65" s="23" t="s">
        <v>142</v>
      </c>
      <c r="H65" s="24" t="s">
        <v>10</v>
      </c>
      <c r="I65" s="34">
        <v>10</v>
      </c>
      <c r="J65" s="18" t="s">
        <v>29</v>
      </c>
      <c r="K65" s="119" t="e">
        <f>цены!E48*(1-цены!$N$2)</f>
        <v>#VALUE!</v>
      </c>
      <c r="L65" s="119" t="e">
        <f>цены!F48*(1-цены!$N$2)</f>
        <v>#VALUE!</v>
      </c>
      <c r="M65" s="119" t="e">
        <f>цены!G48*(1-цены!$N$2)</f>
        <v>#VALUE!</v>
      </c>
      <c r="N65" s="119" t="e">
        <f>цены!H48*(1-цены!$N$2)</f>
        <v>#VALUE!</v>
      </c>
      <c r="O65" s="119" t="e">
        <f>цены!I48*(1-цены!$N$2)</f>
        <v>#VALUE!</v>
      </c>
      <c r="P65" s="119" t="e">
        <f>цены!J48*(1-цены!$N$2)</f>
        <v>#VALUE!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1:116" s="27" customFormat="1" ht="15" customHeight="1">
      <c r="A66" s="8"/>
      <c r="B66" s="8"/>
      <c r="C66" s="8"/>
      <c r="D66" s="8"/>
      <c r="E66" s="8"/>
      <c r="F66" s="26"/>
      <c r="G66" s="23" t="s">
        <v>44</v>
      </c>
      <c r="H66" s="24" t="s">
        <v>11</v>
      </c>
      <c r="I66" s="34">
        <v>5</v>
      </c>
      <c r="J66" s="18" t="s">
        <v>6</v>
      </c>
      <c r="K66" s="119" t="e">
        <f>цены!E49*(1-цены!$N$2)</f>
        <v>#VALUE!</v>
      </c>
      <c r="L66" s="119" t="e">
        <f>цены!F49*(1-цены!$N$2)</f>
        <v>#VALUE!</v>
      </c>
      <c r="M66" s="119" t="e">
        <f>цены!G49*(1-цены!$N$2)</f>
        <v>#VALUE!</v>
      </c>
      <c r="N66" s="119" t="e">
        <f>цены!H49*(1-цены!$N$2)</f>
        <v>#VALUE!</v>
      </c>
      <c r="O66" s="119" t="e">
        <f>цены!I49*(1-цены!$N$2)</f>
        <v>#VALUE!</v>
      </c>
      <c r="P66" s="119" t="e">
        <f>ROUND(цены!J49*(1-цены!$N$2),0)&amp;"*"</f>
        <v>#VALUE!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</row>
    <row r="67" spans="6:16" s="8" customFormat="1" ht="15" customHeight="1">
      <c r="F67" s="26"/>
      <c r="G67" s="23" t="s">
        <v>45</v>
      </c>
      <c r="H67" s="24" t="s">
        <v>25</v>
      </c>
      <c r="I67" s="34">
        <v>5</v>
      </c>
      <c r="J67" s="18" t="s">
        <v>6</v>
      </c>
      <c r="K67" s="119" t="e">
        <f>цены!E50*(1-цены!$N$2)</f>
        <v>#VALUE!</v>
      </c>
      <c r="L67" s="119" t="e">
        <f>цены!F50*(1-цены!$N$2)</f>
        <v>#VALUE!</v>
      </c>
      <c r="M67" s="119" t="e">
        <f>цены!G50*(1-цены!$N$2)</f>
        <v>#VALUE!</v>
      </c>
      <c r="N67" s="119" t="e">
        <f>цены!H50*(1-цены!$N$2)</f>
        <v>#VALUE!</v>
      </c>
      <c r="O67" s="119" t="e">
        <f>цены!I50*(1-цены!$N$2)</f>
        <v>#VALUE!</v>
      </c>
      <c r="P67" s="119" t="e">
        <f>цены!J50*(1-цены!$N$2)</f>
        <v>#VALUE!</v>
      </c>
    </row>
    <row r="68" spans="6:16" ht="21.75" customHeight="1">
      <c r="F68" s="26"/>
      <c r="G68" s="23" t="s">
        <v>12</v>
      </c>
      <c r="H68" s="24" t="s">
        <v>26</v>
      </c>
      <c r="I68" s="34">
        <v>50</v>
      </c>
      <c r="J68" s="18" t="s">
        <v>6</v>
      </c>
      <c r="K68" s="119" t="e">
        <f>цены!E51*(1-цены!$N$2)</f>
        <v>#VALUE!</v>
      </c>
      <c r="L68" s="119" t="e">
        <f>цены!F51*(1-цены!$N$2)</f>
        <v>#VALUE!</v>
      </c>
      <c r="M68" s="119" t="e">
        <f>цены!G51*(1-цены!$N$2)</f>
        <v>#VALUE!</v>
      </c>
      <c r="N68" s="119" t="e">
        <f>цены!H51*(1-цены!$N$2)</f>
        <v>#VALUE!</v>
      </c>
      <c r="O68" s="119" t="e">
        <f>цены!I51*(1-цены!$N$2)</f>
        <v>#VALUE!</v>
      </c>
      <c r="P68" s="119" t="e">
        <f>ROUND(цены!J51*(1-цены!$N$2),0)&amp;"*"</f>
        <v>#VALUE!</v>
      </c>
    </row>
    <row r="69" spans="1:116" s="27" customFormat="1" ht="15" customHeight="1">
      <c r="A69" s="8"/>
      <c r="B69" s="8"/>
      <c r="C69" s="8"/>
      <c r="D69" s="8"/>
      <c r="E69" s="8"/>
      <c r="F69" s="26"/>
      <c r="G69" s="23" t="s">
        <v>13</v>
      </c>
      <c r="H69" s="57"/>
      <c r="I69" s="58"/>
      <c r="J69" s="18" t="s">
        <v>6</v>
      </c>
      <c r="K69" s="119" t="e">
        <f>цены!E52*(1-цены!$N$2)</f>
        <v>#VALUE!</v>
      </c>
      <c r="L69" s="119" t="e">
        <f>цены!F52*(1-цены!$N$2)</f>
        <v>#VALUE!</v>
      </c>
      <c r="M69" s="119" t="e">
        <f>цены!G52*(1-цены!$N$2)</f>
        <v>#VALUE!</v>
      </c>
      <c r="N69" s="119" t="e">
        <f>цены!H52*(1-цены!$N$2)</f>
        <v>#VALUE!</v>
      </c>
      <c r="O69" s="119" t="e">
        <f>цены!I52*(1-цены!$N$2)</f>
        <v>#VALUE!</v>
      </c>
      <c r="P69" s="119" t="e">
        <f>цены!J52*(1-цены!$N$2)</f>
        <v>#VALUE!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</row>
    <row r="70" spans="1:121" s="27" customFormat="1" ht="12" customHeight="1">
      <c r="A70" s="8"/>
      <c r="B70" s="8"/>
      <c r="C70" s="8"/>
      <c r="D70" s="8"/>
      <c r="E70" s="8"/>
      <c r="F70" s="196" t="s">
        <v>128</v>
      </c>
      <c r="G70" s="197"/>
      <c r="H70" s="197"/>
      <c r="I70" s="197"/>
      <c r="J70" s="197"/>
      <c r="K70" s="197"/>
      <c r="L70" s="197"/>
      <c r="M70" s="197"/>
      <c r="N70" s="197"/>
      <c r="O70" s="197"/>
      <c r="P70" s="19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</row>
    <row r="71" spans="1:121" s="27" customFormat="1" ht="33" customHeight="1">
      <c r="A71" s="8"/>
      <c r="B71" s="8"/>
      <c r="C71" s="8"/>
      <c r="D71" s="8"/>
      <c r="E71" s="8"/>
      <c r="F71" s="26"/>
      <c r="G71" s="23" t="s">
        <v>134</v>
      </c>
      <c r="H71" s="24"/>
      <c r="I71" s="34">
        <v>50</v>
      </c>
      <c r="J71" s="18" t="s">
        <v>6</v>
      </c>
      <c r="K71" s="180" t="e">
        <f>цены!E54*(1-цены!$N$2)</f>
        <v>#VALUE!</v>
      </c>
      <c r="L71" s="180" t="e">
        <f>цены!F54*(1-цены!$N$2)</f>
        <v>#VALUE!</v>
      </c>
      <c r="M71" s="180" t="e">
        <f>цены!G54*(1-цены!$N$2)</f>
        <v>#VALUE!</v>
      </c>
      <c r="N71" s="180" t="e">
        <f>цены!H54*(1-цены!$N$2)</f>
        <v>#VALUE!</v>
      </c>
      <c r="O71" s="180" t="e">
        <f>цены!I54*(1-цены!$N$2)</f>
        <v>#VALUE!</v>
      </c>
      <c r="P71" s="180" t="e">
        <f>цены!J54*(1-цены!$N$2)</f>
        <v>#VALUE!</v>
      </c>
      <c r="Q71" s="152"/>
      <c r="R71" s="152"/>
      <c r="S71" s="152"/>
      <c r="T71" s="152"/>
      <c r="U71" s="15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</row>
    <row r="72" spans="6:21" s="8" customFormat="1" ht="12" customHeight="1">
      <c r="F72" s="196" t="s">
        <v>129</v>
      </c>
      <c r="G72" s="197"/>
      <c r="H72" s="197"/>
      <c r="I72" s="197"/>
      <c r="J72" s="197"/>
      <c r="K72" s="197"/>
      <c r="L72" s="197"/>
      <c r="M72" s="197"/>
      <c r="N72" s="197"/>
      <c r="O72" s="197"/>
      <c r="P72" s="198"/>
      <c r="Q72" s="59"/>
      <c r="R72" s="59"/>
      <c r="S72" s="59"/>
      <c r="T72" s="59"/>
      <c r="U72" s="59"/>
    </row>
    <row r="73" spans="6:16" s="8" customFormat="1" ht="12.75" customHeight="1">
      <c r="F73" s="26"/>
      <c r="G73" s="23" t="s">
        <v>135</v>
      </c>
      <c r="H73" s="24" t="s">
        <v>14</v>
      </c>
      <c r="I73" s="34">
        <v>50</v>
      </c>
      <c r="J73" s="18" t="s">
        <v>6</v>
      </c>
      <c r="K73" s="180" t="e">
        <f>цены!E56*(1-цены!$N$2)</f>
        <v>#VALUE!</v>
      </c>
      <c r="L73" s="180" t="e">
        <f>цены!F56*(1-цены!$N$2)</f>
        <v>#VALUE!</v>
      </c>
      <c r="M73" s="180" t="e">
        <f>цены!G56*(1-цены!$N$2)</f>
        <v>#VALUE!</v>
      </c>
      <c r="N73" s="180" t="e">
        <f>цены!H56*(1-цены!$N$2)</f>
        <v>#VALUE!</v>
      </c>
      <c r="O73" s="180" t="e">
        <f>цены!I56*(1-цены!$N$2)</f>
        <v>#VALUE!</v>
      </c>
      <c r="P73" s="180" t="e">
        <f>цены!J56*(1-цены!$N$2)</f>
        <v>#VALUE!</v>
      </c>
    </row>
    <row r="74" spans="6:16" s="8" customFormat="1" ht="24" customHeight="1">
      <c r="F74" s="26"/>
      <c r="G74" s="23" t="s">
        <v>53</v>
      </c>
      <c r="H74" s="24" t="s">
        <v>10</v>
      </c>
      <c r="I74" s="34">
        <v>500</v>
      </c>
      <c r="J74" s="18" t="s">
        <v>6</v>
      </c>
      <c r="K74" s="180" t="e">
        <f>цены!E57*(1-цены!$N$2)</f>
        <v>#VALUE!</v>
      </c>
      <c r="L74" s="180" t="e">
        <f>цены!F57*(1-цены!$N$2)</f>
        <v>#VALUE!</v>
      </c>
      <c r="M74" s="180" t="e">
        <f>цены!G57*(1-цены!$N$2)</f>
        <v>#VALUE!</v>
      </c>
      <c r="N74" s="180" t="e">
        <f>цены!H57*(1-цены!$N$2)</f>
        <v>#VALUE!</v>
      </c>
      <c r="O74" s="180" t="e">
        <f>цены!I57*(1-цены!$N$2)</f>
        <v>#VALUE!</v>
      </c>
      <c r="P74" s="180" t="e">
        <f>цены!J57*(1-цены!$N$2)</f>
        <v>#VALUE!</v>
      </c>
    </row>
    <row r="75" spans="6:16" ht="12.75" customHeight="1">
      <c r="F75" s="26"/>
      <c r="G75" s="23" t="s">
        <v>34</v>
      </c>
      <c r="H75" s="24" t="s">
        <v>10</v>
      </c>
      <c r="I75" s="34">
        <v>25</v>
      </c>
      <c r="J75" s="18" t="s">
        <v>6</v>
      </c>
      <c r="K75" s="180" t="e">
        <f>цены!E58*(1-цены!$N$2)</f>
        <v>#VALUE!</v>
      </c>
      <c r="L75" s="180" t="e">
        <f>цены!F58*(1-цены!$N$2)</f>
        <v>#VALUE!</v>
      </c>
      <c r="M75" s="180" t="e">
        <f>цены!G58*(1-цены!$N$2)</f>
        <v>#VALUE!</v>
      </c>
      <c r="N75" s="180" t="e">
        <f>цены!H58*(1-цены!$N$2)</f>
        <v>#VALUE!</v>
      </c>
      <c r="O75" s="180" t="e">
        <f>цены!I58*(1-цены!$N$2)</f>
        <v>#VALUE!</v>
      </c>
      <c r="P75" s="180" t="e">
        <f>цены!J58*(1-цены!$N$2)</f>
        <v>#VALUE!</v>
      </c>
    </row>
    <row r="76" spans="6:16" ht="12.75" customHeight="1">
      <c r="F76" s="151"/>
      <c r="G76" s="23" t="s">
        <v>152</v>
      </c>
      <c r="H76" s="24" t="s">
        <v>33</v>
      </c>
      <c r="I76" s="34" t="s">
        <v>31</v>
      </c>
      <c r="J76" s="18" t="s">
        <v>16</v>
      </c>
      <c r="K76" s="180" t="e">
        <f>цены!E59*(1-цены!$N$2)</f>
        <v>#VALUE!</v>
      </c>
      <c r="L76" s="180" t="e">
        <f>цены!F59*(1-цены!$N$2)</f>
        <v>#VALUE!</v>
      </c>
      <c r="M76" s="180" t="e">
        <f>цены!G59*(1-цены!$N$2)</f>
        <v>#VALUE!</v>
      </c>
      <c r="N76" s="180" t="e">
        <f>цены!H59*(1-цены!$N$2)</f>
        <v>#VALUE!</v>
      </c>
      <c r="O76" s="180" t="e">
        <f>цены!I59*(1-цены!$N$2)</f>
        <v>#VALUE!</v>
      </c>
      <c r="P76" s="180" t="e">
        <f>цены!J59*(1-цены!$N$2)</f>
        <v>#VALUE!</v>
      </c>
    </row>
    <row r="77" spans="6:16" ht="12.75" customHeight="1">
      <c r="F77" s="151"/>
      <c r="G77" s="23" t="s">
        <v>143</v>
      </c>
      <c r="H77" s="24" t="s">
        <v>15</v>
      </c>
      <c r="I77" s="34" t="s">
        <v>32</v>
      </c>
      <c r="J77" s="18" t="s">
        <v>16</v>
      </c>
      <c r="K77" s="180" t="e">
        <f>цены!E60*(1-цены!$N$2)</f>
        <v>#VALUE!</v>
      </c>
      <c r="L77" s="180" t="e">
        <f>цены!F60*(1-цены!$N$2)</f>
        <v>#VALUE!</v>
      </c>
      <c r="M77" s="180" t="e">
        <f>цены!G60*(1-цены!$N$2)</f>
        <v>#VALUE!</v>
      </c>
      <c r="N77" s="180" t="e">
        <f>цены!H60*(1-цены!$N$2)</f>
        <v>#VALUE!</v>
      </c>
      <c r="O77" s="180" t="e">
        <f>цены!I60*(1-цены!$N$2)</f>
        <v>#VALUE!</v>
      </c>
      <c r="P77" s="180" t="e">
        <f>цены!J60*(1-цены!$N$2)</f>
        <v>#VALUE!</v>
      </c>
    </row>
    <row r="78" spans="6:16" ht="12.75" customHeight="1">
      <c r="F78" s="26"/>
      <c r="G78" s="23" t="s">
        <v>48</v>
      </c>
      <c r="H78" s="24" t="s">
        <v>15</v>
      </c>
      <c r="I78" s="34">
        <v>50</v>
      </c>
      <c r="J78" s="18" t="s">
        <v>6</v>
      </c>
      <c r="K78" s="119" t="e">
        <f>цены!E61*(1-цены!$N$2)</f>
        <v>#VALUE!</v>
      </c>
      <c r="L78" s="119" t="e">
        <f>цены!F61*(1-цены!$N$2)</f>
        <v>#VALUE!</v>
      </c>
      <c r="M78" s="119" t="e">
        <f>цены!G61*(1-цены!$N$2)</f>
        <v>#VALUE!</v>
      </c>
      <c r="N78" s="119" t="e">
        <f>цены!H61*(1-цены!$N$2)</f>
        <v>#VALUE!</v>
      </c>
      <c r="O78" s="119" t="e">
        <f>цены!I61*(1-цены!$N$2)</f>
        <v>#VALUE!</v>
      </c>
      <c r="P78" s="25" t="e">
        <f>ROUND(цены!J61*(1-цены!$N$2),0)&amp;"*"</f>
        <v>#VALUE!</v>
      </c>
    </row>
    <row r="79" spans="6:16" ht="12" customHeight="1">
      <c r="F79" s="195" t="s">
        <v>130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60"/>
    </row>
    <row r="80" spans="6:16" ht="12" customHeight="1">
      <c r="F80" s="26"/>
      <c r="G80" s="23" t="s">
        <v>49</v>
      </c>
      <c r="H80" s="24" t="s">
        <v>22</v>
      </c>
      <c r="I80" s="60">
        <v>1</v>
      </c>
      <c r="J80" s="18" t="s">
        <v>6</v>
      </c>
      <c r="K80" s="119" t="e">
        <f>цены!E63*(1-цены!$N$2)</f>
        <v>#VALUE!</v>
      </c>
      <c r="L80" s="119" t="e">
        <f>цены!F63*(1-цены!$N$2)</f>
        <v>#VALUE!</v>
      </c>
      <c r="M80" s="119" t="e">
        <f>цены!G63*(1-цены!$N$2)</f>
        <v>#VALUE!</v>
      </c>
      <c r="N80" s="119" t="e">
        <f>цены!H63*(1-цены!$N$2)</f>
        <v>#VALUE!</v>
      </c>
      <c r="O80" s="119" t="e">
        <f>цены!I63*(1-цены!$N$2)</f>
        <v>#VALUE!</v>
      </c>
      <c r="P80" s="119" t="e">
        <f>цены!J63*(1-цены!$N$2)</f>
        <v>#VALUE!</v>
      </c>
    </row>
    <row r="81" spans="6:16" ht="20.25" customHeight="1">
      <c r="F81" s="26"/>
      <c r="G81" s="61" t="s">
        <v>50</v>
      </c>
      <c r="H81" s="24" t="s">
        <v>90</v>
      </c>
      <c r="I81" s="60"/>
      <c r="J81" s="18" t="s">
        <v>6</v>
      </c>
      <c r="K81" s="119" t="e">
        <f>цены!E64*(1-цены!$N$2)</f>
        <v>#VALUE!</v>
      </c>
      <c r="L81" s="119" t="e">
        <f>цены!F64*(1-цены!$N$2)</f>
        <v>#VALUE!</v>
      </c>
      <c r="M81" s="119" t="e">
        <f>цены!G64*(1-цены!$N$2)</f>
        <v>#VALUE!</v>
      </c>
      <c r="N81" s="119" t="e">
        <f>цены!H64*(1-цены!$N$2)</f>
        <v>#VALUE!</v>
      </c>
      <c r="O81" s="119" t="e">
        <f>цены!I64*(1-цены!$N$2)</f>
        <v>#VALUE!</v>
      </c>
      <c r="P81" s="119" t="e">
        <f>цены!J64*(1-цены!$N$2)</f>
        <v>#VALUE!</v>
      </c>
    </row>
    <row r="82" spans="6:16" ht="21.75" customHeight="1">
      <c r="F82" s="28"/>
      <c r="G82" s="61" t="s">
        <v>51</v>
      </c>
      <c r="H82" s="24" t="s">
        <v>90</v>
      </c>
      <c r="I82" s="60"/>
      <c r="J82" s="18" t="s">
        <v>6</v>
      </c>
      <c r="K82" s="119" t="e">
        <f>цены!E65*(1-цены!$N$2)</f>
        <v>#VALUE!</v>
      </c>
      <c r="L82" s="119" t="e">
        <f>цены!F65*(1-цены!$N$2)</f>
        <v>#VALUE!</v>
      </c>
      <c r="M82" s="119" t="e">
        <f>цены!G65*(1-цены!$N$2)</f>
        <v>#VALUE!</v>
      </c>
      <c r="N82" s="119" t="e">
        <f>цены!H65*(1-цены!$N$2)</f>
        <v>#VALUE!</v>
      </c>
      <c r="O82" s="119" t="e">
        <f>цены!I65*(1-цены!$N$2)</f>
        <v>#VALUE!</v>
      </c>
      <c r="P82" s="119" t="e">
        <f>ROUND(цены!J65*(1-цены!$N$2),0)&amp;"*"</f>
        <v>#VALUE!</v>
      </c>
    </row>
    <row r="83" spans="6:16" s="62" customFormat="1" ht="14.25" customHeight="1">
      <c r="F83" s="63" t="s">
        <v>54</v>
      </c>
      <c r="G83" s="64"/>
      <c r="H83" s="65"/>
      <c r="I83" s="66"/>
      <c r="J83" s="66"/>
      <c r="K83" s="67"/>
      <c r="L83" s="67"/>
      <c r="M83" s="67"/>
      <c r="N83" s="67"/>
      <c r="O83" s="67"/>
      <c r="P83" s="68"/>
    </row>
    <row r="84" spans="6:16" s="62" customFormat="1" ht="13.5" customHeight="1">
      <c r="F84" s="70" t="s">
        <v>136</v>
      </c>
      <c r="G84" s="70"/>
      <c r="H84" s="71"/>
      <c r="I84" s="71"/>
      <c r="J84" s="71"/>
      <c r="K84" s="71"/>
      <c r="L84" s="71"/>
      <c r="M84" s="71"/>
      <c r="N84" s="71"/>
      <c r="O84" s="71"/>
      <c r="P84" s="69"/>
    </row>
    <row r="85" spans="6:16" ht="13.5" customHeight="1">
      <c r="F85" s="72"/>
      <c r="G85" s="73"/>
      <c r="H85" s="74"/>
      <c r="I85" s="74"/>
      <c r="J85" s="74"/>
      <c r="K85" s="73"/>
      <c r="L85" s="73"/>
      <c r="M85" s="73"/>
      <c r="N85" s="73"/>
      <c r="O85" s="73"/>
      <c r="P85" s="75"/>
    </row>
    <row r="86" spans="6:14" ht="4.5" customHeight="1">
      <c r="F86" s="76"/>
      <c r="G86" s="77"/>
      <c r="H86" s="78"/>
      <c r="I86" s="79"/>
      <c r="J86" s="79"/>
      <c r="K86" s="80"/>
      <c r="L86" s="80"/>
      <c r="M86" s="80"/>
      <c r="N86" s="80"/>
    </row>
    <row r="87" spans="6:14" ht="13.5" customHeight="1">
      <c r="F87" s="76"/>
      <c r="G87" s="77"/>
      <c r="H87" s="78"/>
      <c r="I87" s="79"/>
      <c r="J87" s="79"/>
      <c r="K87" s="80"/>
      <c r="L87" s="80"/>
      <c r="M87" s="80"/>
      <c r="N87" s="80"/>
    </row>
    <row r="88" spans="6:14" ht="11.25">
      <c r="F88" s="76"/>
      <c r="G88" s="77"/>
      <c r="H88" s="78"/>
      <c r="I88" s="79"/>
      <c r="J88" s="79"/>
      <c r="K88" s="80"/>
      <c r="L88" s="80"/>
      <c r="M88" s="80"/>
      <c r="N88" s="80"/>
    </row>
    <row r="89" ht="11.25"/>
    <row r="96" spans="7:16" ht="12">
      <c r="G96" s="86"/>
      <c r="H96" s="87"/>
      <c r="I96" s="88"/>
      <c r="J96" s="88"/>
      <c r="K96" s="89"/>
      <c r="L96" s="89"/>
      <c r="M96" s="89"/>
      <c r="N96" s="89"/>
      <c r="O96" s="89"/>
      <c r="P96" s="89"/>
    </row>
    <row r="97" spans="7:16" ht="12">
      <c r="G97" s="86"/>
      <c r="H97" s="87"/>
      <c r="I97" s="88"/>
      <c r="J97" s="88"/>
      <c r="K97" s="89"/>
      <c r="L97" s="89"/>
      <c r="M97" s="89"/>
      <c r="N97" s="89"/>
      <c r="O97" s="89"/>
      <c r="P97" s="89"/>
    </row>
    <row r="100" spans="108:116" ht="12">
      <c r="DD100" s="11"/>
      <c r="DE100" s="11"/>
      <c r="DF100" s="11"/>
      <c r="DG100" s="11"/>
      <c r="DH100" s="11"/>
      <c r="DI100" s="11"/>
      <c r="DJ100" s="11"/>
      <c r="DK100" s="11"/>
      <c r="DL100" s="11"/>
    </row>
    <row r="101" spans="108:116" ht="12">
      <c r="DD101" s="11"/>
      <c r="DE101" s="11"/>
      <c r="DF101" s="11"/>
      <c r="DG101" s="11"/>
      <c r="DH101" s="11"/>
      <c r="DI101" s="11"/>
      <c r="DJ101" s="11"/>
      <c r="DK101" s="11"/>
      <c r="DL101" s="11"/>
    </row>
  </sheetData>
  <sheetProtection/>
  <mergeCells count="49">
    <mergeCell ref="F76:F77"/>
    <mergeCell ref="K76:P76"/>
    <mergeCell ref="K77:P77"/>
    <mergeCell ref="K73:P73"/>
    <mergeCell ref="K61:N61"/>
    <mergeCell ref="Q71:U71"/>
    <mergeCell ref="K75:P75"/>
    <mergeCell ref="K74:P74"/>
    <mergeCell ref="K71:P71"/>
    <mergeCell ref="F72:P72"/>
    <mergeCell ref="I51:I52"/>
    <mergeCell ref="I12:I13"/>
    <mergeCell ref="J12:J13"/>
    <mergeCell ref="F63:P63"/>
    <mergeCell ref="F70:P70"/>
    <mergeCell ref="K55:P55"/>
    <mergeCell ref="K56:P56"/>
    <mergeCell ref="O61:P61"/>
    <mergeCell ref="F60:P60"/>
    <mergeCell ref="F57:P57"/>
    <mergeCell ref="F41:P41"/>
    <mergeCell ref="F22:P22"/>
    <mergeCell ref="K45:P45"/>
    <mergeCell ref="F42:F43"/>
    <mergeCell ref="F14:P14"/>
    <mergeCell ref="F53:P53"/>
    <mergeCell ref="F51:G52"/>
    <mergeCell ref="H51:H52"/>
    <mergeCell ref="O51:P51"/>
    <mergeCell ref="J51:J52"/>
    <mergeCell ref="F79:P79"/>
    <mergeCell ref="K51:N51"/>
    <mergeCell ref="K12:N12"/>
    <mergeCell ref="F27:P27"/>
    <mergeCell ref="F33:P33"/>
    <mergeCell ref="F36:P36"/>
    <mergeCell ref="K46:P46"/>
    <mergeCell ref="K39:P39"/>
    <mergeCell ref="F37:F38"/>
    <mergeCell ref="O12:P12"/>
    <mergeCell ref="F30:F32"/>
    <mergeCell ref="K34:P34"/>
    <mergeCell ref="B4:D4"/>
    <mergeCell ref="C5:D5"/>
    <mergeCell ref="B2:C3"/>
    <mergeCell ref="D2:D3"/>
    <mergeCell ref="F8:P9"/>
    <mergeCell ref="F12:G13"/>
    <mergeCell ref="H12:H13"/>
  </mergeCells>
  <dataValidations count="1">
    <dataValidation type="list" allowBlank="1" showInputMessage="1" showErrorMessage="1" sqref="D2:D3">
      <formula1>"11, 12, 21, 22, 31, 32, 33"</formula1>
    </dataValidation>
  </dataValidations>
  <printOptions horizontalCentered="1"/>
  <pageMargins left="0.1968503937007874" right="0.1968503937007874" top="0" bottom="0" header="0.2755905511811024" footer="0.2362204724409449"/>
  <pageSetup fitToHeight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2015-05-15T08:22:03Z</cp:lastPrinted>
  <dcterms:created xsi:type="dcterms:W3CDTF">1996-10-08T23:32:33Z</dcterms:created>
  <dcterms:modified xsi:type="dcterms:W3CDTF">2016-06-12T20:28:54Z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